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673"/>
  </bookViews>
  <sheets>
    <sheet name="3" sheetId="31" r:id="rId1"/>
  </sheets>
  <definedNames>
    <definedName name="_xlnm.Print_Area" localSheetId="0">'3'!$A$1:$F$159</definedName>
    <definedName name="_xlnm.Print_Titles" localSheetId="0">'3'!$1:$6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<sst xmlns="http://schemas.openxmlformats.org/spreadsheetml/2006/main" count="159" uniqueCount="60">
  <si>
    <t>Cuadro 3.  RESUMEN DE LA BALANZA DE PAGOS DE PANAMÁ,</t>
  </si>
  <si>
    <t>SEGÚN PARTIDA Y SECTOR: AÑOS 2019-23</t>
  </si>
  <si>
    <t>Partida y sector</t>
  </si>
  <si>
    <t>Resumen de la Balanza de Pagos
(En millones de balboas)</t>
  </si>
  <si>
    <t>2021 (P)</t>
  </si>
  <si>
    <t>2022 (P)</t>
  </si>
  <si>
    <t>2023 (P)</t>
  </si>
  <si>
    <t xml:space="preserve">  I.   Cuenta corriente</t>
  </si>
  <si>
    <t xml:space="preserve">      1.    Zona Libre de Colón</t>
  </si>
  <si>
    <t xml:space="preserve">      2.    Bancos de licencia general</t>
  </si>
  <si>
    <t xml:space="preserve">      3.    Bancos de licencia internacional</t>
  </si>
  <si>
    <t xml:space="preserve">      4.    Autoridad del Canal de Panamá</t>
  </si>
  <si>
    <t xml:space="preserve">      5.    Deuda externa</t>
  </si>
  <si>
    <t xml:space="preserve">      6.    Otros sectores</t>
  </si>
  <si>
    <t xml:space="preserve">      Exportaciones de bienes, servicios y renta</t>
  </si>
  <si>
    <t xml:space="preserve">      A.   Bienes</t>
  </si>
  <si>
    <t xml:space="preserve">            1.   Zona Libre de Colón</t>
  </si>
  <si>
    <t xml:space="preserve">            2.   Bancos de licencia general</t>
  </si>
  <si>
    <t xml:space="preserve">            3.   Bancos de licencia internacional</t>
  </si>
  <si>
    <t xml:space="preserve">            4.   Autoridad del Canal de Panamá</t>
  </si>
  <si>
    <t xml:space="preserve">            5.   Deuda externa</t>
  </si>
  <si>
    <t xml:space="preserve">            6.   Otros sectores</t>
  </si>
  <si>
    <t xml:space="preserve">      B.   Servicios</t>
  </si>
  <si>
    <t xml:space="preserve">      C.   Renta</t>
  </si>
  <si>
    <t xml:space="preserve">      Importaciones de bienes, servicios y renta</t>
  </si>
  <si>
    <t xml:space="preserve">             Balanza de bienes</t>
  </si>
  <si>
    <t xml:space="preserve">             1.   Zona Libre de Colón</t>
  </si>
  <si>
    <t xml:space="preserve">             2.   Bancos de licencia general</t>
  </si>
  <si>
    <t xml:space="preserve">             3.   Bancos de licencia internacional</t>
  </si>
  <si>
    <t xml:space="preserve">             4.   Autoridad del Canal de Panamá</t>
  </si>
  <si>
    <t xml:space="preserve">             5.   Deuda externa</t>
  </si>
  <si>
    <t xml:space="preserve">             6.   Otros sectores</t>
  </si>
  <si>
    <t xml:space="preserve">             Balanza de servicios</t>
  </si>
  <si>
    <t xml:space="preserve">             Balanza de renta</t>
  </si>
  <si>
    <t xml:space="preserve">      D.   Transferencias corrientes</t>
  </si>
  <si>
    <t xml:space="preserve"> II.   Cuenta de capital y financiera</t>
  </si>
  <si>
    <t xml:space="preserve">      A.   Cuenta de capital</t>
  </si>
  <si>
    <t xml:space="preserve">      B.   Cuenta financiera</t>
  </si>
  <si>
    <t xml:space="preserve">            1.   Inversión directa</t>
  </si>
  <si>
    <t xml:space="preserve">                 1.   Zona Libre de Colón</t>
  </si>
  <si>
    <t xml:space="preserve">                 2.   Bancos de licencia general</t>
  </si>
  <si>
    <t xml:space="preserve">                 3.   Bancos de licencia internacional</t>
  </si>
  <si>
    <t xml:space="preserve">                 4.   Autoridad del Canal de Panamá</t>
  </si>
  <si>
    <t xml:space="preserve">                 5.   Deuda externa</t>
  </si>
  <si>
    <t xml:space="preserve">                 6.   Otros sectores</t>
  </si>
  <si>
    <t xml:space="preserve">                 1.1   En el extranjero</t>
  </si>
  <si>
    <t xml:space="preserve">                        1.   Zona Libre de Colón</t>
  </si>
  <si>
    <t xml:space="preserve">                        2.   Bancos de licencia general</t>
  </si>
  <si>
    <t xml:space="preserve">                        3.   Bancos de licencia internacional</t>
  </si>
  <si>
    <t xml:space="preserve">                        4.   Autoridad del Canal de Panamá</t>
  </si>
  <si>
    <t xml:space="preserve">                        5.   Deuda externa</t>
  </si>
  <si>
    <t xml:space="preserve">                        6.   Otros sectores</t>
  </si>
  <si>
    <t xml:space="preserve">                 1.2   En la economía declarante</t>
  </si>
  <si>
    <t xml:space="preserve">            2.   Inversión de cartera</t>
  </si>
  <si>
    <t xml:space="preserve">            3.   Otra inversión</t>
  </si>
  <si>
    <t xml:space="preserve">            4.   Activos de reserva</t>
  </si>
  <si>
    <t>III.   Errores y omisiones netos</t>
  </si>
  <si>
    <t>NOTA: Las diferencias que se observen entre el total y los parciales se deben al redondeo.</t>
  </si>
  <si>
    <t>0.0 Cantidad menor a la mitad de la unidad o fracción decimal adoptada, para la expresión del dato.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</si>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</sst>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0" fontId="1" fillId="0" borderId="9" xfId="0" applyFont="1" applyBorder="1"/>
    <xf numFmtId="178" fontId="1" fillId="0" borderId="10" xfId="0" applyNumberFormat="1" applyFont="1" applyBorder="1"/>
    <xf numFmtId="178" fontId="1" fillId="0" borderId="11" xfId="0" applyNumberFormat="1" applyFont="1" applyBorder="1"/>
    <xf numFmtId="178" fontId="2" fillId="0" borderId="11" xfId="0" applyNumberFormat="1" applyFont="1" applyFill="1" applyBorder="1" applyAlignment="1">
      <alignment vertical="center"/>
    </xf>
    <xf numFmtId="178" fontId="1" fillId="0" borderId="11" xfId="0" applyNumberFormat="1" applyFont="1" applyFill="1" applyBorder="1"/>
    <xf numFmtId="0" fontId="1" fillId="0" borderId="12" xfId="0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178" fontId="2" fillId="0" borderId="14" xfId="0" applyNumberFormat="1" applyFont="1" applyBorder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showGridLines="0" tabSelected="1" workbookViewId="0">
      <pane xSplit="1" ySplit="6" topLeftCell="B7" activePane="bottomRight" state="frozen"/>
      <selection/>
      <selection pane="topRight"/>
      <selection pane="bottomLeft"/>
      <selection pane="bottomRight" activeCell="I11" sqref="I11"/>
    </sheetView>
  </sheetViews>
  <sheetFormatPr defaultColWidth="11" defaultRowHeight="12.75" outlineLevelCol="6"/>
  <cols>
    <col min="1" max="1" width="61.2857142857143" style="1" customWidth="1"/>
    <col min="2" max="6" width="11.7142857142857" style="1" customWidth="1"/>
    <col min="7" max="16384" width="11.4285714285714" style="1"/>
  </cols>
  <sheetData>
    <row r="1" ht="15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2" t="s">
        <v>1</v>
      </c>
      <c r="B2" s="2"/>
      <c r="C2" s="2"/>
      <c r="D2" s="2"/>
      <c r="E2" s="2"/>
      <c r="F2" s="2"/>
    </row>
    <row r="3" ht="9.95" customHeight="1" spans="7:7">
      <c r="G3" s="3"/>
    </row>
    <row r="4" ht="15" customHeight="1" spans="1:7">
      <c r="A4" s="4" t="s">
        <v>2</v>
      </c>
      <c r="B4" s="5" t="s">
        <v>3</v>
      </c>
      <c r="C4" s="6"/>
      <c r="D4" s="6"/>
      <c r="E4" s="6"/>
      <c r="F4" s="7"/>
      <c r="G4" s="3"/>
    </row>
    <row r="5" ht="15" customHeight="1" spans="1:7">
      <c r="A5" s="8"/>
      <c r="B5" s="9"/>
      <c r="C5" s="10"/>
      <c r="D5" s="10"/>
      <c r="E5" s="10"/>
      <c r="F5" s="11"/>
      <c r="G5" s="3"/>
    </row>
    <row r="6" ht="15" customHeight="1" spans="1:7">
      <c r="A6" s="12"/>
      <c r="B6" s="13">
        <v>2019</v>
      </c>
      <c r="C6" s="14">
        <v>2020</v>
      </c>
      <c r="D6" s="14" t="s">
        <v>4</v>
      </c>
      <c r="E6" s="14" t="s">
        <v>5</v>
      </c>
      <c r="F6" s="15" t="s">
        <v>6</v>
      </c>
      <c r="G6" s="3"/>
    </row>
    <row r="7" ht="24.95" customHeight="1" spans="1:7">
      <c r="A7" s="16" t="s">
        <v>7</v>
      </c>
      <c r="B7" s="17">
        <f t="shared" ref="B7" si="0">SUM(B8:B13)</f>
        <v>-3587.04927051</v>
      </c>
      <c r="C7" s="17">
        <f t="shared" ref="C7:F7" si="1">SUM(C8:C13)</f>
        <v>122.856978309997</v>
      </c>
      <c r="D7" s="17">
        <f t="shared" si="1"/>
        <v>-832.295514270002</v>
      </c>
      <c r="E7" s="17">
        <f t="shared" si="1"/>
        <v>28.7688430749996</v>
      </c>
      <c r="F7" s="18">
        <f t="shared" si="1"/>
        <v>-2648.55787873</v>
      </c>
      <c r="G7" s="3"/>
    </row>
    <row r="8" ht="16.5" customHeight="1" spans="1:6">
      <c r="A8" s="19" t="s">
        <v>8</v>
      </c>
      <c r="B8" s="20">
        <f t="shared" ref="B8:F13" si="2">SUM(B15+B43+B92)</f>
        <v>-481.288044509996</v>
      </c>
      <c r="C8" s="20">
        <f t="shared" si="2"/>
        <v>-66.2840515499993</v>
      </c>
      <c r="D8" s="20">
        <f t="shared" si="2"/>
        <v>-837.48016015</v>
      </c>
      <c r="E8" s="20">
        <f t="shared" si="2"/>
        <v>-3082.13696877</v>
      </c>
      <c r="F8" s="21">
        <f t="shared" si="2"/>
        <v>-7506.6081243</v>
      </c>
    </row>
    <row r="9" ht="16.5" customHeight="1" spans="1:6">
      <c r="A9" s="19" t="s">
        <v>9</v>
      </c>
      <c r="B9" s="20">
        <f t="shared" si="2"/>
        <v>-569.17482159</v>
      </c>
      <c r="C9" s="20">
        <f t="shared" si="2"/>
        <v>-427.61002122</v>
      </c>
      <c r="D9" s="20">
        <f t="shared" si="2"/>
        <v>-527.80141283</v>
      </c>
      <c r="E9" s="20">
        <f t="shared" si="2"/>
        <v>-509.56696524</v>
      </c>
      <c r="F9" s="21">
        <f t="shared" si="2"/>
        <v>-714.68842724</v>
      </c>
    </row>
    <row r="10" ht="16.5" customHeight="1" spans="1:6">
      <c r="A10" s="19" t="s">
        <v>10</v>
      </c>
      <c r="B10" s="20">
        <f t="shared" si="2"/>
        <v>21.6331412400002</v>
      </c>
      <c r="C10" s="20">
        <f t="shared" si="2"/>
        <v>60.96806978</v>
      </c>
      <c r="D10" s="20">
        <f t="shared" si="2"/>
        <v>5.57035887999996</v>
      </c>
      <c r="E10" s="20">
        <f t="shared" si="2"/>
        <v>93.04157581</v>
      </c>
      <c r="F10" s="21">
        <f t="shared" si="2"/>
        <v>45.1515292800001</v>
      </c>
    </row>
    <row r="11" ht="16.5" customHeight="1" spans="1:6">
      <c r="A11" s="19" t="s">
        <v>11</v>
      </c>
      <c r="B11" s="20">
        <f t="shared" si="2"/>
        <v>3176.89127819</v>
      </c>
      <c r="C11" s="20">
        <f t="shared" si="2"/>
        <v>3389.71369768</v>
      </c>
      <c r="D11" s="20">
        <f t="shared" si="2"/>
        <v>3937.85682024</v>
      </c>
      <c r="E11" s="20">
        <f t="shared" si="2"/>
        <v>4245.85253712</v>
      </c>
      <c r="F11" s="21">
        <f t="shared" si="2"/>
        <v>5201.88842958</v>
      </c>
    </row>
    <row r="12" ht="16.5" customHeight="1" spans="1:6">
      <c r="A12" s="19" t="s">
        <v>12</v>
      </c>
      <c r="B12" s="20">
        <f t="shared" si="2"/>
        <v>-1039.82729182</v>
      </c>
      <c r="C12" s="20">
        <f t="shared" si="2"/>
        <v>-1153.6105</v>
      </c>
      <c r="D12" s="20">
        <f t="shared" si="2"/>
        <v>-1304.05637199</v>
      </c>
      <c r="E12" s="20">
        <f t="shared" si="2"/>
        <v>-1413.5901</v>
      </c>
      <c r="F12" s="21">
        <f t="shared" si="2"/>
        <v>-1892.2101</v>
      </c>
    </row>
    <row r="13" ht="16.5" customHeight="1" spans="1:6">
      <c r="A13" s="19" t="s">
        <v>13</v>
      </c>
      <c r="B13" s="20">
        <f t="shared" si="2"/>
        <v>-4695.28353202</v>
      </c>
      <c r="C13" s="20">
        <f t="shared" si="2"/>
        <v>-1680.32021638</v>
      </c>
      <c r="D13" s="20">
        <f t="shared" si="2"/>
        <v>-2106.38474842</v>
      </c>
      <c r="E13" s="20">
        <f t="shared" si="2"/>
        <v>695.168764155002</v>
      </c>
      <c r="F13" s="21">
        <f t="shared" si="2"/>
        <v>2217.90881395</v>
      </c>
    </row>
    <row r="14" ht="21" customHeight="1" spans="1:6">
      <c r="A14" s="16" t="s">
        <v>14</v>
      </c>
      <c r="B14" s="17">
        <f t="shared" ref="B14" si="3">SUM(B15:B20)</f>
        <v>29997.19796912</v>
      </c>
      <c r="C14" s="17">
        <f t="shared" ref="C14:F14" si="4">SUM(C15:C20)</f>
        <v>20793.22338656</v>
      </c>
      <c r="D14" s="17">
        <f t="shared" si="4"/>
        <v>28301.03137038</v>
      </c>
      <c r="E14" s="17">
        <f t="shared" si="4"/>
        <v>37155.962108395</v>
      </c>
      <c r="F14" s="18">
        <f t="shared" si="4"/>
        <v>40625.98448245</v>
      </c>
    </row>
    <row r="15" ht="16.5" customHeight="1" spans="1:6">
      <c r="A15" s="19" t="s">
        <v>8</v>
      </c>
      <c r="B15" s="20">
        <f t="shared" ref="B15:F20" si="5">SUM(B22+B29+B36)</f>
        <v>8826.73903034</v>
      </c>
      <c r="C15" s="20">
        <f t="shared" si="5"/>
        <v>7098.36669955</v>
      </c>
      <c r="D15" s="20">
        <f t="shared" si="5"/>
        <v>8585.26368524</v>
      </c>
      <c r="E15" s="20">
        <f t="shared" si="5"/>
        <v>10533.60420629</v>
      </c>
      <c r="F15" s="21">
        <f t="shared" si="5"/>
        <v>12259.93316601</v>
      </c>
    </row>
    <row r="16" ht="16.5" customHeight="1" spans="1:6">
      <c r="A16" s="19" t="s">
        <v>9</v>
      </c>
      <c r="B16" s="20">
        <f t="shared" si="5"/>
        <v>1107.89755321</v>
      </c>
      <c r="C16" s="20">
        <f t="shared" si="5"/>
        <v>854.84532863</v>
      </c>
      <c r="D16" s="20">
        <f t="shared" si="5"/>
        <v>828.6707305</v>
      </c>
      <c r="E16" s="20">
        <f t="shared" si="5"/>
        <v>1257.88949103</v>
      </c>
      <c r="F16" s="21">
        <f t="shared" si="5"/>
        <v>2248.26384618</v>
      </c>
    </row>
    <row r="17" ht="16.5" customHeight="1" spans="1:6">
      <c r="A17" s="19" t="s">
        <v>10</v>
      </c>
      <c r="B17" s="20">
        <f t="shared" si="5"/>
        <v>913.49499038</v>
      </c>
      <c r="C17" s="20">
        <f t="shared" si="5"/>
        <v>582.47697255</v>
      </c>
      <c r="D17" s="20">
        <f t="shared" si="5"/>
        <v>353.45697921</v>
      </c>
      <c r="E17" s="20">
        <f t="shared" si="5"/>
        <v>639.20811945</v>
      </c>
      <c r="F17" s="21">
        <f t="shared" si="5"/>
        <v>980.47364099</v>
      </c>
    </row>
    <row r="18" ht="16.5" customHeight="1" spans="1:6">
      <c r="A18" s="19" t="s">
        <v>11</v>
      </c>
      <c r="B18" s="20">
        <f t="shared" si="5"/>
        <v>3297.18368887</v>
      </c>
      <c r="C18" s="20">
        <f t="shared" si="5"/>
        <v>3485.231</v>
      </c>
      <c r="D18" s="20">
        <f t="shared" si="5"/>
        <v>4018.281</v>
      </c>
      <c r="E18" s="20">
        <f t="shared" si="5"/>
        <v>4338.489</v>
      </c>
      <c r="F18" s="21">
        <f t="shared" si="5"/>
        <v>5301.606</v>
      </c>
    </row>
    <row r="19" ht="16.5" customHeight="1" spans="1:6">
      <c r="A19" s="19" t="s">
        <v>12</v>
      </c>
      <c r="B19" s="20">
        <f t="shared" si="5"/>
        <v>0</v>
      </c>
      <c r="C19" s="20">
        <f t="shared" si="5"/>
        <v>0</v>
      </c>
      <c r="D19" s="20">
        <f t="shared" si="5"/>
        <v>0</v>
      </c>
      <c r="E19" s="20">
        <f t="shared" si="5"/>
        <v>0</v>
      </c>
      <c r="F19" s="21">
        <f t="shared" si="5"/>
        <v>0</v>
      </c>
    </row>
    <row r="20" ht="16.5" customHeight="1" spans="1:6">
      <c r="A20" s="19" t="s">
        <v>13</v>
      </c>
      <c r="B20" s="20">
        <f t="shared" si="5"/>
        <v>15851.88270632</v>
      </c>
      <c r="C20" s="20">
        <f t="shared" si="5"/>
        <v>8772.30338583</v>
      </c>
      <c r="D20" s="20">
        <f t="shared" si="5"/>
        <v>14515.35897543</v>
      </c>
      <c r="E20" s="20">
        <f t="shared" si="5"/>
        <v>20386.771291625</v>
      </c>
      <c r="F20" s="21">
        <f t="shared" si="5"/>
        <v>19835.70782927</v>
      </c>
    </row>
    <row r="21" ht="21" customHeight="1" spans="1:6">
      <c r="A21" s="16" t="s">
        <v>15</v>
      </c>
      <c r="B21" s="17">
        <f t="shared" ref="B21" si="6">SUM(B22:B27)</f>
        <v>13212.88055063</v>
      </c>
      <c r="C21" s="17">
        <f t="shared" ref="C21:F21" si="7">SUM(C22:C27)</f>
        <v>10215.71910915</v>
      </c>
      <c r="D21" s="17">
        <f t="shared" si="7"/>
        <v>15020.64423168</v>
      </c>
      <c r="E21" s="17">
        <f t="shared" si="7"/>
        <v>17962.29842195</v>
      </c>
      <c r="F21" s="18">
        <f t="shared" si="7"/>
        <v>17105.67143284</v>
      </c>
    </row>
    <row r="22" ht="15" customHeight="1" spans="1:6">
      <c r="A22" s="19" t="s">
        <v>16</v>
      </c>
      <c r="B22" s="20">
        <v>8712.454173</v>
      </c>
      <c r="C22" s="20">
        <v>7027.309989</v>
      </c>
      <c r="D22" s="20">
        <v>8540.667353</v>
      </c>
      <c r="E22" s="20">
        <v>10521.816499</v>
      </c>
      <c r="F22" s="21">
        <v>12226.377878</v>
      </c>
    </row>
    <row r="23" ht="15" customHeight="1" spans="1:6">
      <c r="A23" s="19" t="s">
        <v>17</v>
      </c>
      <c r="B23" s="20">
        <v>0</v>
      </c>
      <c r="C23" s="20">
        <v>0</v>
      </c>
      <c r="D23" s="20">
        <v>0</v>
      </c>
      <c r="E23" s="20">
        <v>0</v>
      </c>
      <c r="F23" s="21">
        <v>0</v>
      </c>
    </row>
    <row r="24" ht="15" customHeight="1" spans="1:6">
      <c r="A24" s="19" t="s">
        <v>18</v>
      </c>
      <c r="B24" s="20">
        <v>0</v>
      </c>
      <c r="C24" s="20">
        <v>0</v>
      </c>
      <c r="D24" s="20">
        <v>0</v>
      </c>
      <c r="E24" s="20">
        <v>0</v>
      </c>
      <c r="F24" s="21">
        <v>0</v>
      </c>
    </row>
    <row r="25" ht="15" customHeight="1" spans="1:6">
      <c r="A25" s="19" t="s">
        <v>19</v>
      </c>
      <c r="B25" s="20">
        <v>0</v>
      </c>
      <c r="C25" s="20">
        <v>0</v>
      </c>
      <c r="D25" s="20">
        <v>0</v>
      </c>
      <c r="E25" s="20">
        <v>0</v>
      </c>
      <c r="F25" s="21">
        <v>0</v>
      </c>
    </row>
    <row r="26" ht="15" customHeight="1" spans="1:6">
      <c r="A26" s="19" t="s">
        <v>20</v>
      </c>
      <c r="B26" s="20">
        <v>0</v>
      </c>
      <c r="C26" s="20">
        <v>0</v>
      </c>
      <c r="D26" s="20">
        <v>0</v>
      </c>
      <c r="E26" s="20">
        <v>0</v>
      </c>
      <c r="F26" s="21">
        <v>0</v>
      </c>
    </row>
    <row r="27" ht="15" customHeight="1" spans="1:6">
      <c r="A27" s="19" t="s">
        <v>21</v>
      </c>
      <c r="B27" s="20">
        <v>4500.42637763</v>
      </c>
      <c r="C27" s="20">
        <v>3188.40912015</v>
      </c>
      <c r="D27" s="20">
        <v>6479.97687868</v>
      </c>
      <c r="E27" s="20">
        <v>7440.48192295</v>
      </c>
      <c r="F27" s="21">
        <v>4879.29355484</v>
      </c>
    </row>
    <row r="28" ht="21" customHeight="1" spans="1:6">
      <c r="A28" s="16" t="s">
        <v>22</v>
      </c>
      <c r="B28" s="17">
        <f t="shared" ref="B28:F28" si="8">SUM(B29:B34)</f>
        <v>14474.4523759</v>
      </c>
      <c r="C28" s="17">
        <f t="shared" si="8"/>
        <v>9004.71252115</v>
      </c>
      <c r="D28" s="17">
        <f t="shared" si="8"/>
        <v>12047.28314654</v>
      </c>
      <c r="E28" s="17">
        <f t="shared" si="8"/>
        <v>17044.76489153</v>
      </c>
      <c r="F28" s="18">
        <f t="shared" si="8"/>
        <v>19770.15786139</v>
      </c>
    </row>
    <row r="29" ht="15" customHeight="1" spans="1:6">
      <c r="A29" s="19" t="s">
        <v>16</v>
      </c>
      <c r="B29" s="20">
        <v>112.31889202</v>
      </c>
      <c r="C29" s="20">
        <v>68.91324433</v>
      </c>
      <c r="D29" s="20">
        <v>43.00428889</v>
      </c>
      <c r="E29" s="20">
        <v>10.44880371</v>
      </c>
      <c r="F29" s="21">
        <v>30.22602815</v>
      </c>
    </row>
    <row r="30" ht="15" customHeight="1" spans="1:6">
      <c r="A30" s="19" t="s">
        <v>17</v>
      </c>
      <c r="B30" s="20">
        <v>49.81952128</v>
      </c>
      <c r="C30" s="20">
        <v>62.71035596</v>
      </c>
      <c r="D30" s="20">
        <v>83.21997746</v>
      </c>
      <c r="E30" s="20">
        <v>97.22958546</v>
      </c>
      <c r="F30" s="21">
        <v>133.14606515</v>
      </c>
    </row>
    <row r="31" ht="15" customHeight="1" spans="1:6">
      <c r="A31" s="19" t="s">
        <v>18</v>
      </c>
      <c r="B31" s="20">
        <v>63.10295747</v>
      </c>
      <c r="C31" s="20">
        <v>64.27951723</v>
      </c>
      <c r="D31" s="20">
        <v>74.1856645</v>
      </c>
      <c r="E31" s="20">
        <v>80.17211001</v>
      </c>
      <c r="F31" s="21">
        <v>71.2971535</v>
      </c>
    </row>
    <row r="32" ht="15" customHeight="1" spans="1:6">
      <c r="A32" s="19" t="s">
        <v>19</v>
      </c>
      <c r="B32" s="20">
        <v>3173.915</v>
      </c>
      <c r="C32" s="20">
        <v>3430.848</v>
      </c>
      <c r="D32" s="20">
        <v>3981.791</v>
      </c>
      <c r="E32" s="20">
        <v>4237.925</v>
      </c>
      <c r="F32" s="21">
        <v>4997.878</v>
      </c>
    </row>
    <row r="33" ht="15" customHeight="1" spans="1:6">
      <c r="A33" s="19" t="s">
        <v>20</v>
      </c>
      <c r="B33" s="20">
        <v>0</v>
      </c>
      <c r="C33" s="20">
        <v>0</v>
      </c>
      <c r="D33" s="20">
        <v>0</v>
      </c>
      <c r="E33" s="20">
        <v>0</v>
      </c>
      <c r="F33" s="21">
        <v>0</v>
      </c>
    </row>
    <row r="34" ht="15" customHeight="1" spans="1:6">
      <c r="A34" s="19" t="s">
        <v>21</v>
      </c>
      <c r="B34" s="20">
        <v>11075.29600513</v>
      </c>
      <c r="C34" s="20">
        <v>5377.96140363</v>
      </c>
      <c r="D34" s="20">
        <v>7865.08221569</v>
      </c>
      <c r="E34" s="20">
        <v>12618.98939235</v>
      </c>
      <c r="F34" s="21">
        <v>14537.61061459</v>
      </c>
    </row>
    <row r="35" ht="21" customHeight="1" spans="1:6">
      <c r="A35" s="16" t="s">
        <v>23</v>
      </c>
      <c r="B35" s="17">
        <f t="shared" ref="B35:F35" si="9">SUM(B36:B41)</f>
        <v>2309.86504259</v>
      </c>
      <c r="C35" s="17">
        <f t="shared" si="9"/>
        <v>1572.79175626</v>
      </c>
      <c r="D35" s="17">
        <f t="shared" si="9"/>
        <v>1233.10399216</v>
      </c>
      <c r="E35" s="17">
        <f t="shared" si="9"/>
        <v>2148.898794915</v>
      </c>
      <c r="F35" s="18">
        <f t="shared" si="9"/>
        <v>3750.15518822</v>
      </c>
    </row>
    <row r="36" ht="15" customHeight="1" spans="1:6">
      <c r="A36" s="19" t="s">
        <v>16</v>
      </c>
      <c r="B36" s="20">
        <v>1.96596532</v>
      </c>
      <c r="C36" s="20">
        <v>2.14346622</v>
      </c>
      <c r="D36" s="20">
        <v>1.59204335</v>
      </c>
      <c r="E36" s="20">
        <v>1.33890358</v>
      </c>
      <c r="F36" s="21">
        <v>3.32925986</v>
      </c>
    </row>
    <row r="37" ht="15" customHeight="1" spans="1:6">
      <c r="A37" s="19" t="s">
        <v>17</v>
      </c>
      <c r="B37" s="20">
        <v>1058.07803193</v>
      </c>
      <c r="C37" s="20">
        <v>792.13497267</v>
      </c>
      <c r="D37" s="20">
        <v>745.45075304</v>
      </c>
      <c r="E37" s="20">
        <v>1160.65990557</v>
      </c>
      <c r="F37" s="21">
        <v>2115.11778103</v>
      </c>
    </row>
    <row r="38" ht="15" customHeight="1" spans="1:6">
      <c r="A38" s="19" t="s">
        <v>18</v>
      </c>
      <c r="B38" s="20">
        <v>850.39203291</v>
      </c>
      <c r="C38" s="20">
        <v>518.19745532</v>
      </c>
      <c r="D38" s="20">
        <v>279.27131471</v>
      </c>
      <c r="E38" s="20">
        <v>559.03600944</v>
      </c>
      <c r="F38" s="21">
        <v>909.17648749</v>
      </c>
    </row>
    <row r="39" ht="15" customHeight="1" spans="1:6">
      <c r="A39" s="19" t="s">
        <v>19</v>
      </c>
      <c r="B39" s="20">
        <v>123.26868887</v>
      </c>
      <c r="C39" s="20">
        <v>54.383</v>
      </c>
      <c r="D39" s="20">
        <v>36.49</v>
      </c>
      <c r="E39" s="20">
        <v>100.564</v>
      </c>
      <c r="F39" s="21">
        <v>303.728</v>
      </c>
    </row>
    <row r="40" ht="15" customHeight="1" spans="1:6">
      <c r="A40" s="19" t="s">
        <v>20</v>
      </c>
      <c r="B40" s="20">
        <v>0</v>
      </c>
      <c r="C40" s="20">
        <v>0</v>
      </c>
      <c r="D40" s="20">
        <v>0</v>
      </c>
      <c r="E40" s="20">
        <v>0</v>
      </c>
      <c r="F40" s="21">
        <v>0</v>
      </c>
    </row>
    <row r="41" ht="15" customHeight="1" spans="1:6">
      <c r="A41" s="19" t="s">
        <v>21</v>
      </c>
      <c r="B41" s="20">
        <v>276.16032356</v>
      </c>
      <c r="C41" s="20">
        <v>205.93286205</v>
      </c>
      <c r="D41" s="20">
        <v>170.29988106</v>
      </c>
      <c r="E41" s="20">
        <v>327.299976325</v>
      </c>
      <c r="F41" s="21">
        <v>418.80365984</v>
      </c>
    </row>
    <row r="42" ht="21" customHeight="1" spans="1:6">
      <c r="A42" s="16" t="s">
        <v>24</v>
      </c>
      <c r="B42" s="17">
        <f t="shared" ref="B42:F42" si="10">SUM(B43:B48)</f>
        <v>-33377.02915344</v>
      </c>
      <c r="C42" s="17">
        <f t="shared" si="10"/>
        <v>-20639.85664126</v>
      </c>
      <c r="D42" s="17">
        <f t="shared" si="10"/>
        <v>-29316.91235826</v>
      </c>
      <c r="E42" s="17">
        <f t="shared" si="10"/>
        <v>-37082.69398651</v>
      </c>
      <c r="F42" s="18">
        <f t="shared" si="10"/>
        <v>-43132.02604764</v>
      </c>
    </row>
    <row r="43" ht="16.5" customHeight="1" spans="1:6">
      <c r="A43" s="19" t="s">
        <v>8</v>
      </c>
      <c r="B43" s="20">
        <f t="shared" ref="B43:F48" si="11">SUM(B50+B57+B64)</f>
        <v>-9308.02707485</v>
      </c>
      <c r="C43" s="20">
        <f t="shared" si="11"/>
        <v>-7164.6507511</v>
      </c>
      <c r="D43" s="20">
        <f t="shared" si="11"/>
        <v>-9422.74384539</v>
      </c>
      <c r="E43" s="20">
        <f t="shared" si="11"/>
        <v>-13615.74117506</v>
      </c>
      <c r="F43" s="21">
        <f t="shared" si="11"/>
        <v>-19766.54129031</v>
      </c>
    </row>
    <row r="44" ht="16.5" customHeight="1" spans="1:6">
      <c r="A44" s="19" t="s">
        <v>9</v>
      </c>
      <c r="B44" s="20">
        <f t="shared" si="11"/>
        <v>-1677.0723748</v>
      </c>
      <c r="C44" s="20">
        <f t="shared" si="11"/>
        <v>-1282.45534985</v>
      </c>
      <c r="D44" s="20">
        <f t="shared" si="11"/>
        <v>-1356.47214333</v>
      </c>
      <c r="E44" s="20">
        <f t="shared" si="11"/>
        <v>-1767.45645627</v>
      </c>
      <c r="F44" s="21">
        <f t="shared" si="11"/>
        <v>-2962.95227342</v>
      </c>
    </row>
    <row r="45" ht="16.5" customHeight="1" spans="1:6">
      <c r="A45" s="19" t="s">
        <v>10</v>
      </c>
      <c r="B45" s="20">
        <f t="shared" si="11"/>
        <v>-891.86184914</v>
      </c>
      <c r="C45" s="20">
        <f t="shared" si="11"/>
        <v>-521.50890277</v>
      </c>
      <c r="D45" s="20">
        <f t="shared" si="11"/>
        <v>-347.88662033</v>
      </c>
      <c r="E45" s="20">
        <f t="shared" si="11"/>
        <v>-546.16654364</v>
      </c>
      <c r="F45" s="21">
        <f t="shared" si="11"/>
        <v>-935.32211171</v>
      </c>
    </row>
    <row r="46" ht="16.5" customHeight="1" spans="1:6">
      <c r="A46" s="19" t="s">
        <v>11</v>
      </c>
      <c r="B46" s="20">
        <f t="shared" si="11"/>
        <v>-102.17757068</v>
      </c>
      <c r="C46" s="20">
        <f t="shared" si="11"/>
        <v>-68.97117232</v>
      </c>
      <c r="D46" s="20">
        <f t="shared" si="11"/>
        <v>-58.52420976</v>
      </c>
      <c r="E46" s="20">
        <f t="shared" si="11"/>
        <v>-57.48489288</v>
      </c>
      <c r="F46" s="21">
        <f t="shared" si="11"/>
        <v>-55.34172042</v>
      </c>
    </row>
    <row r="47" ht="16.5" customHeight="1" spans="1:6">
      <c r="A47" s="19" t="s">
        <v>12</v>
      </c>
      <c r="B47" s="20">
        <f t="shared" si="11"/>
        <v>-1039.82729182</v>
      </c>
      <c r="C47" s="20">
        <f t="shared" si="11"/>
        <v>-1153.6105</v>
      </c>
      <c r="D47" s="20">
        <f t="shared" si="11"/>
        <v>-1304.05637199</v>
      </c>
      <c r="E47" s="20">
        <f t="shared" si="11"/>
        <v>-1413.5901</v>
      </c>
      <c r="F47" s="21">
        <f t="shared" si="11"/>
        <v>-1892.2101</v>
      </c>
    </row>
    <row r="48" ht="16.5" customHeight="1" spans="1:6">
      <c r="A48" s="19" t="s">
        <v>13</v>
      </c>
      <c r="B48" s="20">
        <f t="shared" si="11"/>
        <v>-20358.06299215</v>
      </c>
      <c r="C48" s="20">
        <f t="shared" si="11"/>
        <v>-10448.65996522</v>
      </c>
      <c r="D48" s="20">
        <f t="shared" si="11"/>
        <v>-16827.22916746</v>
      </c>
      <c r="E48" s="20">
        <f t="shared" si="11"/>
        <v>-19682.25481866</v>
      </c>
      <c r="F48" s="21">
        <f t="shared" si="11"/>
        <v>-17519.65855178</v>
      </c>
    </row>
    <row r="49" ht="21" customHeight="1" spans="1:6">
      <c r="A49" s="16" t="s">
        <v>15</v>
      </c>
      <c r="B49" s="17">
        <f t="shared" ref="B49" si="12">SUM(B50:B55)</f>
        <v>-22259.45809959</v>
      </c>
      <c r="C49" s="17">
        <f t="shared" ref="C49:F49" si="13">SUM(C50:C55)</f>
        <v>-14411.29286144</v>
      </c>
      <c r="D49" s="17">
        <f t="shared" si="13"/>
        <v>-20261.43721715</v>
      </c>
      <c r="E49" s="17">
        <f t="shared" si="13"/>
        <v>-27149.83157548</v>
      </c>
      <c r="F49" s="18">
        <f t="shared" si="13"/>
        <v>-30188.34028963</v>
      </c>
    </row>
    <row r="50" ht="15" customHeight="1" spans="1:6">
      <c r="A50" s="19" t="s">
        <v>16</v>
      </c>
      <c r="B50" s="20">
        <v>-8306.903153</v>
      </c>
      <c r="C50" s="20">
        <v>-6317.703101</v>
      </c>
      <c r="D50" s="20">
        <v>-8338.115963</v>
      </c>
      <c r="E50" s="20">
        <v>-13161.945806</v>
      </c>
      <c r="F50" s="21">
        <v>-19201.539316</v>
      </c>
    </row>
    <row r="51" ht="15" customHeight="1" spans="1:6">
      <c r="A51" s="19" t="s">
        <v>17</v>
      </c>
      <c r="B51" s="20">
        <v>0</v>
      </c>
      <c r="C51" s="20">
        <v>0</v>
      </c>
      <c r="D51" s="20">
        <v>0</v>
      </c>
      <c r="E51" s="20">
        <v>0</v>
      </c>
      <c r="F51" s="21">
        <v>0</v>
      </c>
    </row>
    <row r="52" ht="15" customHeight="1" spans="1:6">
      <c r="A52" s="19" t="s">
        <v>18</v>
      </c>
      <c r="B52" s="20">
        <v>0</v>
      </c>
      <c r="C52" s="20">
        <v>0</v>
      </c>
      <c r="D52" s="20">
        <v>0</v>
      </c>
      <c r="E52" s="20">
        <v>0</v>
      </c>
      <c r="F52" s="21">
        <v>0</v>
      </c>
    </row>
    <row r="53" ht="15" customHeight="1" spans="1:6">
      <c r="A53" s="19" t="s">
        <v>19</v>
      </c>
      <c r="B53" s="20">
        <v>0</v>
      </c>
      <c r="C53" s="20">
        <v>0</v>
      </c>
      <c r="D53" s="20">
        <v>0</v>
      </c>
      <c r="E53" s="20">
        <v>0</v>
      </c>
      <c r="F53" s="21">
        <v>0</v>
      </c>
    </row>
    <row r="54" ht="15" customHeight="1" spans="1:6">
      <c r="A54" s="19" t="s">
        <v>20</v>
      </c>
      <c r="B54" s="20">
        <v>0</v>
      </c>
      <c r="C54" s="20">
        <v>0</v>
      </c>
      <c r="D54" s="20">
        <v>0</v>
      </c>
      <c r="E54" s="20">
        <v>0</v>
      </c>
      <c r="F54" s="21">
        <v>0</v>
      </c>
    </row>
    <row r="55" ht="15" customHeight="1" spans="1:6">
      <c r="A55" s="19" t="s">
        <v>21</v>
      </c>
      <c r="B55" s="20">
        <v>-13952.55494659</v>
      </c>
      <c r="C55" s="20">
        <v>-8093.58976044</v>
      </c>
      <c r="D55" s="20">
        <v>-11923.32125415</v>
      </c>
      <c r="E55" s="20">
        <v>-13987.88576948</v>
      </c>
      <c r="F55" s="21">
        <v>-10986.80097363</v>
      </c>
    </row>
    <row r="56" ht="16.5" customHeight="1" spans="1:6">
      <c r="A56" s="16" t="s">
        <v>22</v>
      </c>
      <c r="B56" s="17">
        <f t="shared" ref="B56:F56" si="14">SUM(B57:B62)</f>
        <v>-5075.41198043</v>
      </c>
      <c r="C56" s="17">
        <f t="shared" si="14"/>
        <v>-3086.25335567</v>
      </c>
      <c r="D56" s="17">
        <f t="shared" si="14"/>
        <v>-4010.53763988</v>
      </c>
      <c r="E56" s="17">
        <f t="shared" si="14"/>
        <v>-5270.43198759</v>
      </c>
      <c r="F56" s="18">
        <f t="shared" si="14"/>
        <v>-5559.45561653</v>
      </c>
    </row>
    <row r="57" ht="14.1" customHeight="1" spans="1:6">
      <c r="A57" s="19" t="s">
        <v>16</v>
      </c>
      <c r="B57" s="20">
        <v>-647.78375888</v>
      </c>
      <c r="C57" s="20">
        <v>-699.35849671</v>
      </c>
      <c r="D57" s="20">
        <v>-673.12855164</v>
      </c>
      <c r="E57" s="20">
        <v>-740.00341815</v>
      </c>
      <c r="F57" s="21">
        <v>-406.75674632</v>
      </c>
    </row>
    <row r="58" ht="14.1" customHeight="1" spans="1:6">
      <c r="A58" s="19" t="s">
        <v>17</v>
      </c>
      <c r="B58" s="20">
        <v>-31.93403537</v>
      </c>
      <c r="C58" s="20">
        <v>-41.48823777</v>
      </c>
      <c r="D58" s="20">
        <v>-40.74129155</v>
      </c>
      <c r="E58" s="20">
        <v>-40.599393</v>
      </c>
      <c r="F58" s="21">
        <v>-44.86230705</v>
      </c>
    </row>
    <row r="59" ht="14.1" customHeight="1" spans="1:6">
      <c r="A59" s="19" t="s">
        <v>18</v>
      </c>
      <c r="B59" s="20">
        <v>-16.37759122</v>
      </c>
      <c r="C59" s="20">
        <v>-28.5344053</v>
      </c>
      <c r="D59" s="20">
        <v>-17.71951637</v>
      </c>
      <c r="E59" s="20">
        <v>-21.54026792</v>
      </c>
      <c r="F59" s="21">
        <v>-23.87410029</v>
      </c>
    </row>
    <row r="60" ht="14.1" customHeight="1" spans="1:6">
      <c r="A60" s="19" t="s">
        <v>19</v>
      </c>
      <c r="B60" s="20">
        <v>0</v>
      </c>
      <c r="C60" s="20">
        <v>0</v>
      </c>
      <c r="D60" s="20">
        <v>0</v>
      </c>
      <c r="E60" s="20">
        <v>0</v>
      </c>
      <c r="F60" s="21">
        <v>0</v>
      </c>
    </row>
    <row r="61" ht="14.1" customHeight="1" spans="1:6">
      <c r="A61" s="19" t="s">
        <v>20</v>
      </c>
      <c r="B61" s="20">
        <v>-17.47110629</v>
      </c>
      <c r="C61" s="20">
        <v>-26.0168</v>
      </c>
      <c r="D61" s="20">
        <v>-59.07350442</v>
      </c>
      <c r="E61" s="20">
        <v>-22.8085</v>
      </c>
      <c r="F61" s="21">
        <v>-12.6949</v>
      </c>
    </row>
    <row r="62" ht="14.1" customHeight="1" spans="1:6">
      <c r="A62" s="19" t="s">
        <v>21</v>
      </c>
      <c r="B62" s="20">
        <v>-4361.84548867</v>
      </c>
      <c r="C62" s="20">
        <v>-2290.85541589</v>
      </c>
      <c r="D62" s="20">
        <v>-3219.8747759</v>
      </c>
      <c r="E62" s="20">
        <v>-4445.48040852</v>
      </c>
      <c r="F62" s="21">
        <v>-5071.26756287</v>
      </c>
    </row>
    <row r="63" ht="16.5" customHeight="1" spans="1:6">
      <c r="A63" s="16" t="s">
        <v>23</v>
      </c>
      <c r="B63" s="17">
        <f t="shared" ref="B63:F63" si="15">SUM(B64:B69)</f>
        <v>-6042.15907342</v>
      </c>
      <c r="C63" s="17">
        <f t="shared" si="15"/>
        <v>-3142.31042415</v>
      </c>
      <c r="D63" s="17">
        <f t="shared" si="15"/>
        <v>-5044.93750123</v>
      </c>
      <c r="E63" s="17">
        <f t="shared" si="15"/>
        <v>-4662.43042344</v>
      </c>
      <c r="F63" s="18">
        <f t="shared" si="15"/>
        <v>-7384.23014148</v>
      </c>
    </row>
    <row r="64" ht="14.1" customHeight="1" spans="1:6">
      <c r="A64" s="19" t="s">
        <v>16</v>
      </c>
      <c r="B64" s="20">
        <v>-353.34016297</v>
      </c>
      <c r="C64" s="20">
        <v>-147.58915339</v>
      </c>
      <c r="D64" s="20">
        <v>-411.49933075</v>
      </c>
      <c r="E64" s="20">
        <v>286.20804909</v>
      </c>
      <c r="F64" s="21">
        <v>-158.24522799</v>
      </c>
    </row>
    <row r="65" ht="14.1" customHeight="1" spans="1:6">
      <c r="A65" s="19" t="s">
        <v>17</v>
      </c>
      <c r="B65" s="20">
        <v>-1645.13833943</v>
      </c>
      <c r="C65" s="20">
        <v>-1240.96711208</v>
      </c>
      <c r="D65" s="20">
        <v>-1315.73085178</v>
      </c>
      <c r="E65" s="20">
        <v>-1726.85706327</v>
      </c>
      <c r="F65" s="21">
        <v>-2918.08996637</v>
      </c>
    </row>
    <row r="66" ht="14.1" customHeight="1" spans="1:6">
      <c r="A66" s="19" t="s">
        <v>18</v>
      </c>
      <c r="B66" s="20">
        <v>-875.48425792</v>
      </c>
      <c r="C66" s="20">
        <v>-492.97449747</v>
      </c>
      <c r="D66" s="20">
        <v>-330.16710396</v>
      </c>
      <c r="E66" s="20">
        <v>-524.62627572</v>
      </c>
      <c r="F66" s="21">
        <v>-911.44801142</v>
      </c>
    </row>
    <row r="67" ht="14.1" customHeight="1" spans="1:6">
      <c r="A67" s="19" t="s">
        <v>19</v>
      </c>
      <c r="B67" s="20">
        <v>-102.17757068</v>
      </c>
      <c r="C67" s="20">
        <v>-68.97117232</v>
      </c>
      <c r="D67" s="20">
        <v>-58.52420976</v>
      </c>
      <c r="E67" s="20">
        <v>-57.48489288</v>
      </c>
      <c r="F67" s="21">
        <v>-55.34172042</v>
      </c>
    </row>
    <row r="68" ht="14.1" customHeight="1" spans="1:6">
      <c r="A68" s="19" t="s">
        <v>20</v>
      </c>
      <c r="B68" s="20">
        <v>-1022.35618553</v>
      </c>
      <c r="C68" s="20">
        <v>-1127.5937</v>
      </c>
      <c r="D68" s="20">
        <v>-1244.98286757</v>
      </c>
      <c r="E68" s="20">
        <v>-1390.7816</v>
      </c>
      <c r="F68" s="21">
        <v>-1879.5152</v>
      </c>
    </row>
    <row r="69" ht="14.1" customHeight="1" spans="1:6">
      <c r="A69" s="19" t="s">
        <v>21</v>
      </c>
      <c r="B69" s="20">
        <v>-2043.66255689</v>
      </c>
      <c r="C69" s="20">
        <v>-64.21478889</v>
      </c>
      <c r="D69" s="20">
        <v>-1684.03313741</v>
      </c>
      <c r="E69" s="20">
        <v>-1248.88864066</v>
      </c>
      <c r="F69" s="21">
        <v>-1461.59001528</v>
      </c>
    </row>
    <row r="70" ht="16.5" customHeight="1" spans="1:6">
      <c r="A70" s="16" t="s">
        <v>25</v>
      </c>
      <c r="B70" s="17">
        <f t="shared" ref="B70:F70" si="16">SUM(B71:B76)</f>
        <v>-9046.57754896</v>
      </c>
      <c r="C70" s="17">
        <f t="shared" si="16"/>
        <v>-4195.57375229</v>
      </c>
      <c r="D70" s="17">
        <f t="shared" si="16"/>
        <v>-5240.79298547</v>
      </c>
      <c r="E70" s="17">
        <f t="shared" si="16"/>
        <v>-9187.53315353</v>
      </c>
      <c r="F70" s="18">
        <f t="shared" si="16"/>
        <v>-13082.66885679</v>
      </c>
    </row>
    <row r="71" ht="14.1" customHeight="1" spans="1:6">
      <c r="A71" s="19" t="s">
        <v>26</v>
      </c>
      <c r="B71" s="20">
        <f t="shared" ref="B71:F76" si="17">SUM(B22+B50)</f>
        <v>405.551020000003</v>
      </c>
      <c r="C71" s="20">
        <f t="shared" si="17"/>
        <v>709.606888</v>
      </c>
      <c r="D71" s="20">
        <f t="shared" si="17"/>
        <v>202.551390000001</v>
      </c>
      <c r="E71" s="20">
        <f t="shared" si="17"/>
        <v>-2640.129307</v>
      </c>
      <c r="F71" s="21">
        <f t="shared" si="17"/>
        <v>-6975.161438</v>
      </c>
    </row>
    <row r="72" ht="14.1" customHeight="1" spans="1:6">
      <c r="A72" s="19" t="s">
        <v>27</v>
      </c>
      <c r="B72" s="20">
        <f t="shared" si="17"/>
        <v>0</v>
      </c>
      <c r="C72" s="20">
        <f t="shared" si="17"/>
        <v>0</v>
      </c>
      <c r="D72" s="20">
        <f t="shared" si="17"/>
        <v>0</v>
      </c>
      <c r="E72" s="20">
        <f t="shared" si="17"/>
        <v>0</v>
      </c>
      <c r="F72" s="21">
        <f t="shared" si="17"/>
        <v>0</v>
      </c>
    </row>
    <row r="73" ht="14.1" customHeight="1" spans="1:6">
      <c r="A73" s="19" t="s">
        <v>28</v>
      </c>
      <c r="B73" s="20">
        <f t="shared" si="17"/>
        <v>0</v>
      </c>
      <c r="C73" s="20">
        <f t="shared" si="17"/>
        <v>0</v>
      </c>
      <c r="D73" s="20">
        <f t="shared" si="17"/>
        <v>0</v>
      </c>
      <c r="E73" s="20">
        <f t="shared" si="17"/>
        <v>0</v>
      </c>
      <c r="F73" s="21">
        <f t="shared" si="17"/>
        <v>0</v>
      </c>
    </row>
    <row r="74" ht="14.1" customHeight="1" spans="1:6">
      <c r="A74" s="19" t="s">
        <v>29</v>
      </c>
      <c r="B74" s="20">
        <f t="shared" si="17"/>
        <v>0</v>
      </c>
      <c r="C74" s="20">
        <f t="shared" si="17"/>
        <v>0</v>
      </c>
      <c r="D74" s="20">
        <f t="shared" si="17"/>
        <v>0</v>
      </c>
      <c r="E74" s="20">
        <f t="shared" si="17"/>
        <v>0</v>
      </c>
      <c r="F74" s="21">
        <f t="shared" si="17"/>
        <v>0</v>
      </c>
    </row>
    <row r="75" ht="14.1" customHeight="1" spans="1:6">
      <c r="A75" s="19" t="s">
        <v>30</v>
      </c>
      <c r="B75" s="20">
        <f t="shared" si="17"/>
        <v>0</v>
      </c>
      <c r="C75" s="20">
        <f t="shared" si="17"/>
        <v>0</v>
      </c>
      <c r="D75" s="20">
        <f t="shared" si="17"/>
        <v>0</v>
      </c>
      <c r="E75" s="20">
        <f t="shared" si="17"/>
        <v>0</v>
      </c>
      <c r="F75" s="21">
        <f t="shared" si="17"/>
        <v>0</v>
      </c>
    </row>
    <row r="76" ht="14.1" customHeight="1" spans="1:6">
      <c r="A76" s="19" t="s">
        <v>31</v>
      </c>
      <c r="B76" s="20">
        <f t="shared" si="17"/>
        <v>-9452.12856896</v>
      </c>
      <c r="C76" s="20">
        <f t="shared" si="17"/>
        <v>-4905.18064029</v>
      </c>
      <c r="D76" s="20">
        <f t="shared" si="17"/>
        <v>-5443.34437547</v>
      </c>
      <c r="E76" s="20">
        <f t="shared" si="17"/>
        <v>-6547.40384653</v>
      </c>
      <c r="F76" s="21">
        <f t="shared" si="17"/>
        <v>-6107.50741879</v>
      </c>
    </row>
    <row r="77" ht="16.5" customHeight="1" spans="1:6">
      <c r="A77" s="16" t="s">
        <v>32</v>
      </c>
      <c r="B77" s="17">
        <f t="shared" ref="B77:F77" si="18">SUM(B78:B83)</f>
        <v>9399.04039547</v>
      </c>
      <c r="C77" s="17">
        <f t="shared" si="18"/>
        <v>5918.45916548</v>
      </c>
      <c r="D77" s="17">
        <f t="shared" si="18"/>
        <v>8036.74550666</v>
      </c>
      <c r="E77" s="17">
        <f t="shared" si="18"/>
        <v>11774.33290394</v>
      </c>
      <c r="F77" s="18">
        <f t="shared" si="18"/>
        <v>14210.70224486</v>
      </c>
    </row>
    <row r="78" ht="14.1" customHeight="1" spans="1:6">
      <c r="A78" s="19" t="s">
        <v>26</v>
      </c>
      <c r="B78" s="20">
        <f t="shared" ref="B78:F83" si="19">SUM(B29+B57)</f>
        <v>-535.46486686</v>
      </c>
      <c r="C78" s="20">
        <f t="shared" si="19"/>
        <v>-630.44525238</v>
      </c>
      <c r="D78" s="20">
        <f t="shared" si="19"/>
        <v>-630.12426275</v>
      </c>
      <c r="E78" s="20">
        <f t="shared" si="19"/>
        <v>-729.55461444</v>
      </c>
      <c r="F78" s="21">
        <f t="shared" si="19"/>
        <v>-376.53071817</v>
      </c>
    </row>
    <row r="79" ht="14.1" customHeight="1" spans="1:6">
      <c r="A79" s="19" t="s">
        <v>27</v>
      </c>
      <c r="B79" s="20">
        <f t="shared" si="19"/>
        <v>17.88548591</v>
      </c>
      <c r="C79" s="20">
        <f t="shared" si="19"/>
        <v>21.22211819</v>
      </c>
      <c r="D79" s="20">
        <f t="shared" si="19"/>
        <v>42.47868591</v>
      </c>
      <c r="E79" s="20">
        <f t="shared" si="19"/>
        <v>56.63019246</v>
      </c>
      <c r="F79" s="21">
        <f t="shared" si="19"/>
        <v>88.2837581</v>
      </c>
    </row>
    <row r="80" ht="14.1" customHeight="1" spans="1:6">
      <c r="A80" s="19" t="s">
        <v>28</v>
      </c>
      <c r="B80" s="20">
        <f t="shared" si="19"/>
        <v>46.72536625</v>
      </c>
      <c r="C80" s="20">
        <f t="shared" si="19"/>
        <v>35.74511193</v>
      </c>
      <c r="D80" s="20">
        <f t="shared" si="19"/>
        <v>56.46614813</v>
      </c>
      <c r="E80" s="20">
        <f t="shared" si="19"/>
        <v>58.63184209</v>
      </c>
      <c r="F80" s="21">
        <f t="shared" si="19"/>
        <v>47.42305321</v>
      </c>
    </row>
    <row r="81" ht="14.1" customHeight="1" spans="1:6">
      <c r="A81" s="19" t="s">
        <v>29</v>
      </c>
      <c r="B81" s="20">
        <f t="shared" si="19"/>
        <v>3173.915</v>
      </c>
      <c r="C81" s="20">
        <f t="shared" si="19"/>
        <v>3430.848</v>
      </c>
      <c r="D81" s="20">
        <f t="shared" si="19"/>
        <v>3981.791</v>
      </c>
      <c r="E81" s="20">
        <f t="shared" si="19"/>
        <v>4237.925</v>
      </c>
      <c r="F81" s="21">
        <f t="shared" si="19"/>
        <v>4997.878</v>
      </c>
    </row>
    <row r="82" ht="14.1" customHeight="1" spans="1:6">
      <c r="A82" s="19" t="s">
        <v>30</v>
      </c>
      <c r="B82" s="20">
        <f t="shared" si="19"/>
        <v>-17.47110629</v>
      </c>
      <c r="C82" s="20">
        <f t="shared" si="19"/>
        <v>-26.0168</v>
      </c>
      <c r="D82" s="20">
        <f t="shared" si="19"/>
        <v>-59.07350442</v>
      </c>
      <c r="E82" s="20">
        <f t="shared" si="19"/>
        <v>-22.8085</v>
      </c>
      <c r="F82" s="21">
        <f t="shared" si="19"/>
        <v>-12.6949</v>
      </c>
    </row>
    <row r="83" ht="14.1" customHeight="1" spans="1:6">
      <c r="A83" s="19" t="s">
        <v>31</v>
      </c>
      <c r="B83" s="20">
        <f t="shared" si="19"/>
        <v>6713.45051646</v>
      </c>
      <c r="C83" s="20">
        <f t="shared" si="19"/>
        <v>3087.10598774</v>
      </c>
      <c r="D83" s="20">
        <f t="shared" si="19"/>
        <v>4645.20743979</v>
      </c>
      <c r="E83" s="20">
        <f t="shared" si="19"/>
        <v>8173.50898383</v>
      </c>
      <c r="F83" s="21">
        <f t="shared" si="19"/>
        <v>9466.34305172</v>
      </c>
    </row>
    <row r="84" ht="16.5" customHeight="1" spans="1:6">
      <c r="A84" s="16" t="s">
        <v>33</v>
      </c>
      <c r="B84" s="17">
        <f t="shared" ref="B84:F84" si="20">SUM(B85:B90)</f>
        <v>-3732.29403083</v>
      </c>
      <c r="C84" s="17">
        <f t="shared" si="20"/>
        <v>-1569.51866789</v>
      </c>
      <c r="D84" s="17">
        <f t="shared" si="20"/>
        <v>-3811.83350907</v>
      </c>
      <c r="E84" s="17">
        <f t="shared" si="20"/>
        <v>-2513.531628525</v>
      </c>
      <c r="F84" s="18">
        <f t="shared" si="20"/>
        <v>-3634.07495326</v>
      </c>
    </row>
    <row r="85" ht="14.1" customHeight="1" spans="1:6">
      <c r="A85" s="19" t="s">
        <v>26</v>
      </c>
      <c r="B85" s="20">
        <f t="shared" ref="B85:F90" si="21">SUM(B36+B64)</f>
        <v>-351.37419765</v>
      </c>
      <c r="C85" s="20">
        <f t="shared" si="21"/>
        <v>-145.44568717</v>
      </c>
      <c r="D85" s="20">
        <f t="shared" si="21"/>
        <v>-409.9072874</v>
      </c>
      <c r="E85" s="20">
        <f t="shared" si="21"/>
        <v>287.54695267</v>
      </c>
      <c r="F85" s="21">
        <f t="shared" si="21"/>
        <v>-154.91596813</v>
      </c>
    </row>
    <row r="86" ht="14.1" customHeight="1" spans="1:6">
      <c r="A86" s="19" t="s">
        <v>27</v>
      </c>
      <c r="B86" s="20">
        <f t="shared" si="21"/>
        <v>-587.0603075</v>
      </c>
      <c r="C86" s="20">
        <f t="shared" si="21"/>
        <v>-448.83213941</v>
      </c>
      <c r="D86" s="20">
        <f t="shared" si="21"/>
        <v>-570.28009874</v>
      </c>
      <c r="E86" s="20">
        <f t="shared" si="21"/>
        <v>-566.1971577</v>
      </c>
      <c r="F86" s="21">
        <f t="shared" si="21"/>
        <v>-802.97218534</v>
      </c>
    </row>
    <row r="87" ht="14.1" customHeight="1" spans="1:6">
      <c r="A87" s="19" t="s">
        <v>28</v>
      </c>
      <c r="B87" s="20">
        <f t="shared" si="21"/>
        <v>-25.0922250099998</v>
      </c>
      <c r="C87" s="20">
        <f t="shared" si="21"/>
        <v>25.2229578499999</v>
      </c>
      <c r="D87" s="20">
        <f t="shared" si="21"/>
        <v>-50.89578925</v>
      </c>
      <c r="E87" s="20">
        <f t="shared" si="21"/>
        <v>34.4097337200001</v>
      </c>
      <c r="F87" s="21">
        <f t="shared" si="21"/>
        <v>-2.27152392999994</v>
      </c>
    </row>
    <row r="88" ht="14.1" customHeight="1" spans="1:6">
      <c r="A88" s="19" t="s">
        <v>29</v>
      </c>
      <c r="B88" s="20">
        <f t="shared" si="21"/>
        <v>21.09111819</v>
      </c>
      <c r="C88" s="20">
        <f t="shared" si="21"/>
        <v>-14.58817232</v>
      </c>
      <c r="D88" s="20">
        <f t="shared" si="21"/>
        <v>-22.03420976</v>
      </c>
      <c r="E88" s="20">
        <f t="shared" si="21"/>
        <v>43.07910712</v>
      </c>
      <c r="F88" s="21">
        <f t="shared" si="21"/>
        <v>248.38627958</v>
      </c>
    </row>
    <row r="89" ht="14.1" customHeight="1" spans="1:6">
      <c r="A89" s="19" t="s">
        <v>30</v>
      </c>
      <c r="B89" s="20">
        <f t="shared" si="21"/>
        <v>-1022.35618553</v>
      </c>
      <c r="C89" s="20">
        <f t="shared" si="21"/>
        <v>-1127.5937</v>
      </c>
      <c r="D89" s="20">
        <f t="shared" si="21"/>
        <v>-1244.98286757</v>
      </c>
      <c r="E89" s="20">
        <f t="shared" si="21"/>
        <v>-1390.7816</v>
      </c>
      <c r="F89" s="21">
        <f t="shared" si="21"/>
        <v>-1879.5152</v>
      </c>
    </row>
    <row r="90" ht="14.1" customHeight="1" spans="1:6">
      <c r="A90" s="19" t="s">
        <v>31</v>
      </c>
      <c r="B90" s="20">
        <f t="shared" si="21"/>
        <v>-1767.50223333</v>
      </c>
      <c r="C90" s="20">
        <f t="shared" si="21"/>
        <v>141.71807316</v>
      </c>
      <c r="D90" s="20">
        <f t="shared" si="21"/>
        <v>-1513.73325635</v>
      </c>
      <c r="E90" s="20">
        <f t="shared" si="21"/>
        <v>-921.588664335</v>
      </c>
      <c r="F90" s="21">
        <f t="shared" si="21"/>
        <v>-1042.78635544</v>
      </c>
    </row>
    <row r="91" ht="16.5" customHeight="1" spans="1:6">
      <c r="A91" s="16" t="s">
        <v>34</v>
      </c>
      <c r="B91" s="17">
        <f>SUM(B92:B97)</f>
        <v>-207.21808619</v>
      </c>
      <c r="C91" s="17">
        <f t="shared" ref="C91:F91" si="22">SUM(C92:C97)</f>
        <v>-30.50976699</v>
      </c>
      <c r="D91" s="17">
        <f t="shared" si="22"/>
        <v>183.58547361</v>
      </c>
      <c r="E91" s="17">
        <f t="shared" si="22"/>
        <v>-44.49927881</v>
      </c>
      <c r="F91" s="18">
        <f t="shared" si="22"/>
        <v>-142.51631354</v>
      </c>
    </row>
    <row r="92" ht="14.1" customHeight="1" spans="1:6">
      <c r="A92" s="19" t="s">
        <v>16</v>
      </c>
      <c r="B92" s="20">
        <v>0</v>
      </c>
      <c r="C92" s="20">
        <v>0</v>
      </c>
      <c r="D92" s="20">
        <v>0</v>
      </c>
      <c r="E92" s="20">
        <v>0</v>
      </c>
      <c r="F92" s="21">
        <v>0</v>
      </c>
    </row>
    <row r="93" ht="14.1" customHeight="1" spans="1:6">
      <c r="A93" s="19" t="s">
        <v>17</v>
      </c>
      <c r="B93" s="20">
        <v>0</v>
      </c>
      <c r="C93" s="20">
        <v>0</v>
      </c>
      <c r="D93" s="20">
        <v>0</v>
      </c>
      <c r="E93" s="20">
        <v>0</v>
      </c>
      <c r="F93" s="21">
        <v>0</v>
      </c>
    </row>
    <row r="94" ht="14.1" customHeight="1" spans="1:6">
      <c r="A94" s="19" t="s">
        <v>18</v>
      </c>
      <c r="B94" s="20">
        <v>0</v>
      </c>
      <c r="C94" s="20">
        <v>0</v>
      </c>
      <c r="D94" s="20">
        <v>0</v>
      </c>
      <c r="E94" s="20">
        <v>0</v>
      </c>
      <c r="F94" s="21">
        <v>0</v>
      </c>
    </row>
    <row r="95" ht="14.1" customHeight="1" spans="1:6">
      <c r="A95" s="19" t="s">
        <v>19</v>
      </c>
      <c r="B95" s="20">
        <v>-18.11484</v>
      </c>
      <c r="C95" s="20">
        <v>-26.54613</v>
      </c>
      <c r="D95" s="20">
        <v>-21.89997</v>
      </c>
      <c r="E95" s="20">
        <v>-35.15157</v>
      </c>
      <c r="F95" s="21">
        <v>-44.37585</v>
      </c>
    </row>
    <row r="96" ht="14.1" customHeight="1" spans="1:6">
      <c r="A96" s="19" t="s">
        <v>20</v>
      </c>
      <c r="B96" s="20">
        <v>0</v>
      </c>
      <c r="C96" s="20">
        <v>0</v>
      </c>
      <c r="D96" s="20">
        <v>0</v>
      </c>
      <c r="E96" s="20">
        <v>0</v>
      </c>
      <c r="F96" s="21">
        <v>0</v>
      </c>
    </row>
    <row r="97" ht="14.1" customHeight="1" spans="1:6">
      <c r="A97" s="19" t="s">
        <v>21</v>
      </c>
      <c r="B97" s="20">
        <v>-189.10324619</v>
      </c>
      <c r="C97" s="20">
        <v>-3.96363699</v>
      </c>
      <c r="D97" s="20">
        <v>205.48544361</v>
      </c>
      <c r="E97" s="20">
        <v>-9.34770881</v>
      </c>
      <c r="F97" s="21">
        <v>-98.14046354</v>
      </c>
    </row>
    <row r="98" ht="18" customHeight="1" spans="1:6">
      <c r="A98" s="16" t="s">
        <v>35</v>
      </c>
      <c r="B98" s="17">
        <f t="shared" ref="B98:F98" si="23">SUM(B99:B104)</f>
        <v>2910.13849377</v>
      </c>
      <c r="C98" s="17">
        <f t="shared" si="23"/>
        <v>2312.73218665</v>
      </c>
      <c r="D98" s="17">
        <f t="shared" si="23"/>
        <v>1910.22619129</v>
      </c>
      <c r="E98" s="17">
        <f t="shared" si="23"/>
        <v>5011.04255241</v>
      </c>
      <c r="F98" s="22">
        <f t="shared" si="23"/>
        <v>2989.28358597</v>
      </c>
    </row>
    <row r="99" ht="14.45" customHeight="1" spans="1:6">
      <c r="A99" s="19" t="s">
        <v>8</v>
      </c>
      <c r="B99" s="20">
        <f t="shared" ref="B99:F104" si="24">SUM(B106+B113)</f>
        <v>-789.20426967</v>
      </c>
      <c r="C99" s="20">
        <f t="shared" si="24"/>
        <v>502.15103276</v>
      </c>
      <c r="D99" s="20">
        <f t="shared" si="24"/>
        <v>249.96855069</v>
      </c>
      <c r="E99" s="20">
        <f t="shared" si="24"/>
        <v>-348.23725454</v>
      </c>
      <c r="F99" s="21">
        <f t="shared" si="24"/>
        <v>437.54729624</v>
      </c>
    </row>
    <row r="100" ht="14.45" customHeight="1" spans="1:6">
      <c r="A100" s="19" t="s">
        <v>9</v>
      </c>
      <c r="B100" s="20">
        <f t="shared" si="24"/>
        <v>-934.43680072</v>
      </c>
      <c r="C100" s="20">
        <f t="shared" si="24"/>
        <v>-2295.62535199</v>
      </c>
      <c r="D100" s="20">
        <f t="shared" si="24"/>
        <v>-505.63996958</v>
      </c>
      <c r="E100" s="20">
        <f t="shared" si="24"/>
        <v>1949.63977816</v>
      </c>
      <c r="F100" s="21">
        <f t="shared" si="24"/>
        <v>-62.6370486400002</v>
      </c>
    </row>
    <row r="101" ht="14.45" customHeight="1" spans="1:6">
      <c r="A101" s="19" t="s">
        <v>10</v>
      </c>
      <c r="B101" s="20">
        <f t="shared" si="24"/>
        <v>141.26573003</v>
      </c>
      <c r="C101" s="20">
        <f t="shared" si="24"/>
        <v>2.37868260999903</v>
      </c>
      <c r="D101" s="20">
        <f t="shared" si="24"/>
        <v>181.37491415</v>
      </c>
      <c r="E101" s="20">
        <f t="shared" si="24"/>
        <v>-43.4608718099999</v>
      </c>
      <c r="F101" s="21">
        <f t="shared" si="24"/>
        <v>26.0165839700001</v>
      </c>
    </row>
    <row r="102" ht="14.45" customHeight="1" spans="1:6">
      <c r="A102" s="19" t="s">
        <v>11</v>
      </c>
      <c r="B102" s="20">
        <f t="shared" si="24"/>
        <v>-484.2658189</v>
      </c>
      <c r="C102" s="20">
        <f t="shared" si="24"/>
        <v>-148.32823757</v>
      </c>
      <c r="D102" s="20">
        <f t="shared" si="24"/>
        <v>-1143.08121025</v>
      </c>
      <c r="E102" s="20">
        <f t="shared" si="24"/>
        <v>-728.46726665</v>
      </c>
      <c r="F102" s="21">
        <f t="shared" si="24"/>
        <v>-1478.22575547</v>
      </c>
    </row>
    <row r="103" ht="14.45" customHeight="1" spans="1:6">
      <c r="A103" s="19" t="s">
        <v>12</v>
      </c>
      <c r="B103" s="20">
        <f t="shared" si="24"/>
        <v>3642.63106475</v>
      </c>
      <c r="C103" s="20">
        <f t="shared" si="24"/>
        <v>6023.8727</v>
      </c>
      <c r="D103" s="20">
        <f t="shared" si="24"/>
        <v>3064.28266646</v>
      </c>
      <c r="E103" s="20">
        <f t="shared" si="24"/>
        <v>4046.50335342</v>
      </c>
      <c r="F103" s="21">
        <f t="shared" si="24"/>
        <v>3266.85863098</v>
      </c>
    </row>
    <row r="104" ht="14.45" customHeight="1" spans="1:6">
      <c r="A104" s="19" t="s">
        <v>13</v>
      </c>
      <c r="B104" s="20">
        <f t="shared" si="24"/>
        <v>1334.14858828</v>
      </c>
      <c r="C104" s="20">
        <f t="shared" si="24"/>
        <v>-1771.71663916</v>
      </c>
      <c r="D104" s="20">
        <f t="shared" si="24"/>
        <v>63.3212398199988</v>
      </c>
      <c r="E104" s="20">
        <f t="shared" si="24"/>
        <v>135.064813830002</v>
      </c>
      <c r="F104" s="21">
        <f t="shared" si="24"/>
        <v>799.723878889999</v>
      </c>
    </row>
    <row r="105" ht="16.5" customHeight="1" spans="1:6">
      <c r="A105" s="16" t="s">
        <v>36</v>
      </c>
      <c r="B105" s="17">
        <f t="shared" ref="B105" si="25">SUM(B106:B111)</f>
        <v>22.11853493</v>
      </c>
      <c r="C105" s="17">
        <f t="shared" ref="C105:F105" si="26">SUM(C106:C111)</f>
        <v>11.094357</v>
      </c>
      <c r="D105" s="17">
        <f t="shared" si="26"/>
        <v>4.3138</v>
      </c>
      <c r="E105" s="17">
        <f t="shared" si="26"/>
        <v>8.86416041</v>
      </c>
      <c r="F105" s="18">
        <f t="shared" si="26"/>
        <v>9.16614865</v>
      </c>
    </row>
    <row r="106" ht="14.1" customHeight="1" spans="1:6">
      <c r="A106" s="19" t="s">
        <v>16</v>
      </c>
      <c r="B106" s="20">
        <v>0</v>
      </c>
      <c r="C106" s="20">
        <v>0</v>
      </c>
      <c r="D106" s="20">
        <v>0</v>
      </c>
      <c r="E106" s="20">
        <v>0</v>
      </c>
      <c r="F106" s="21">
        <v>0</v>
      </c>
    </row>
    <row r="107" ht="14.1" customHeight="1" spans="1:6">
      <c r="A107" s="19" t="s">
        <v>17</v>
      </c>
      <c r="B107" s="20">
        <v>0</v>
      </c>
      <c r="C107" s="20">
        <v>0</v>
      </c>
      <c r="D107" s="20">
        <v>0</v>
      </c>
      <c r="E107" s="20">
        <v>0</v>
      </c>
      <c r="F107" s="21">
        <v>0</v>
      </c>
    </row>
    <row r="108" ht="14.1" customHeight="1" spans="1:6">
      <c r="A108" s="19" t="s">
        <v>18</v>
      </c>
      <c r="B108" s="20">
        <v>0</v>
      </c>
      <c r="C108" s="20">
        <v>0</v>
      </c>
      <c r="D108" s="20">
        <v>0</v>
      </c>
      <c r="E108" s="20">
        <v>0</v>
      </c>
      <c r="F108" s="21">
        <v>0</v>
      </c>
    </row>
    <row r="109" ht="14.1" customHeight="1" spans="1:6">
      <c r="A109" s="19" t="s">
        <v>19</v>
      </c>
      <c r="B109" s="20">
        <v>0</v>
      </c>
      <c r="C109" s="20">
        <v>0</v>
      </c>
      <c r="D109" s="20">
        <v>0</v>
      </c>
      <c r="E109" s="20">
        <v>0</v>
      </c>
      <c r="F109" s="21">
        <v>0</v>
      </c>
    </row>
    <row r="110" ht="14.1" customHeight="1" spans="1:6">
      <c r="A110" s="19" t="s">
        <v>20</v>
      </c>
      <c r="B110" s="20">
        <v>0</v>
      </c>
      <c r="C110" s="20">
        <v>0</v>
      </c>
      <c r="D110" s="20">
        <v>0</v>
      </c>
      <c r="E110" s="20">
        <v>0</v>
      </c>
      <c r="F110" s="21">
        <v>0</v>
      </c>
    </row>
    <row r="111" ht="14.1" customHeight="1" spans="1:6">
      <c r="A111" s="19" t="s">
        <v>21</v>
      </c>
      <c r="B111" s="20">
        <v>22.11853493</v>
      </c>
      <c r="C111" s="20">
        <v>11.094357</v>
      </c>
      <c r="D111" s="20">
        <v>4.3138</v>
      </c>
      <c r="E111" s="20">
        <v>8.86416041</v>
      </c>
      <c r="F111" s="21">
        <v>9.16614865</v>
      </c>
    </row>
    <row r="112" ht="20.1" customHeight="1" spans="1:6">
      <c r="A112" s="16" t="s">
        <v>37</v>
      </c>
      <c r="B112" s="17">
        <f t="shared" ref="B112:F112" si="27">SUM(B113:B118)</f>
        <v>2888.01995884</v>
      </c>
      <c r="C112" s="17">
        <f t="shared" si="27"/>
        <v>2301.63782965</v>
      </c>
      <c r="D112" s="17">
        <f t="shared" si="27"/>
        <v>1905.91239129</v>
      </c>
      <c r="E112" s="17">
        <f t="shared" si="27"/>
        <v>5002.178392</v>
      </c>
      <c r="F112" s="18">
        <f t="shared" si="27"/>
        <v>2980.11743732</v>
      </c>
    </row>
    <row r="113" ht="14.1" customHeight="1" spans="1:6">
      <c r="A113" s="19" t="s">
        <v>16</v>
      </c>
      <c r="B113" s="20">
        <f>SUM(B127+B134+B141+B148)</f>
        <v>-789.20426967</v>
      </c>
      <c r="C113" s="20">
        <f t="shared" ref="C113:F117" si="28">SUM(C127+C134+C141+C148)</f>
        <v>502.15103276</v>
      </c>
      <c r="D113" s="20">
        <f t="shared" si="28"/>
        <v>249.96855069</v>
      </c>
      <c r="E113" s="20">
        <f t="shared" si="28"/>
        <v>-348.23725454</v>
      </c>
      <c r="F113" s="21">
        <f t="shared" si="28"/>
        <v>437.54729624</v>
      </c>
    </row>
    <row r="114" ht="14.1" customHeight="1" spans="1:6">
      <c r="A114" s="19" t="s">
        <v>17</v>
      </c>
      <c r="B114" s="20">
        <f>SUM(B128+B135+B142+B149)</f>
        <v>-934.43680072</v>
      </c>
      <c r="C114" s="20">
        <f t="shared" si="28"/>
        <v>-2295.62535199</v>
      </c>
      <c r="D114" s="20">
        <f t="shared" si="28"/>
        <v>-505.63996958</v>
      </c>
      <c r="E114" s="20">
        <f t="shared" si="28"/>
        <v>1949.63977816</v>
      </c>
      <c r="F114" s="21">
        <f t="shared" si="28"/>
        <v>-62.6370486400002</v>
      </c>
    </row>
    <row r="115" ht="14.1" customHeight="1" spans="1:6">
      <c r="A115" s="19" t="s">
        <v>18</v>
      </c>
      <c r="B115" s="20">
        <f>SUM(B129+B136+B143+B150)</f>
        <v>141.26573003</v>
      </c>
      <c r="C115" s="20">
        <f t="shared" si="28"/>
        <v>2.37868260999903</v>
      </c>
      <c r="D115" s="20">
        <f t="shared" si="28"/>
        <v>181.37491415</v>
      </c>
      <c r="E115" s="20">
        <f t="shared" si="28"/>
        <v>-43.4608718099999</v>
      </c>
      <c r="F115" s="21">
        <f t="shared" si="28"/>
        <v>26.0165839700001</v>
      </c>
    </row>
    <row r="116" ht="14.1" customHeight="1" spans="1:6">
      <c r="A116" s="19" t="s">
        <v>19</v>
      </c>
      <c r="B116" s="20">
        <f>SUM(B130+B137+B144+B151)</f>
        <v>-484.2658189</v>
      </c>
      <c r="C116" s="20">
        <f t="shared" si="28"/>
        <v>-148.32823757</v>
      </c>
      <c r="D116" s="20">
        <f t="shared" si="28"/>
        <v>-1143.08121025</v>
      </c>
      <c r="E116" s="20">
        <f t="shared" si="28"/>
        <v>-728.46726665</v>
      </c>
      <c r="F116" s="21">
        <f t="shared" si="28"/>
        <v>-1478.22575547</v>
      </c>
    </row>
    <row r="117" ht="14.1" customHeight="1" spans="1:6">
      <c r="A117" s="19" t="s">
        <v>20</v>
      </c>
      <c r="B117" s="20">
        <f>SUM(B131+B138+B145+B152)</f>
        <v>3642.63106475</v>
      </c>
      <c r="C117" s="20">
        <f t="shared" si="28"/>
        <v>6023.8727</v>
      </c>
      <c r="D117" s="20">
        <f t="shared" si="28"/>
        <v>3064.28266646</v>
      </c>
      <c r="E117" s="20">
        <f t="shared" si="28"/>
        <v>4046.50335342</v>
      </c>
      <c r="F117" s="21">
        <f t="shared" si="28"/>
        <v>3266.85863098</v>
      </c>
    </row>
    <row r="118" ht="14.1" customHeight="1" spans="1:6">
      <c r="A118" s="19" t="s">
        <v>21</v>
      </c>
      <c r="B118" s="20">
        <f>SUM(B132+B139+B146+B153+B154)</f>
        <v>1312.03005335</v>
      </c>
      <c r="C118" s="20">
        <f t="shared" ref="C118:F118" si="29">SUM(C132+C139+C146+C153+C154)</f>
        <v>-1782.81099616</v>
      </c>
      <c r="D118" s="20">
        <f t="shared" si="29"/>
        <v>59.0074398199988</v>
      </c>
      <c r="E118" s="20">
        <f t="shared" si="29"/>
        <v>126.200653420002</v>
      </c>
      <c r="F118" s="21">
        <f t="shared" si="29"/>
        <v>790.55773024</v>
      </c>
    </row>
    <row r="119" ht="20.1" customHeight="1" spans="1:6">
      <c r="A119" s="16" t="s">
        <v>38</v>
      </c>
      <c r="B119" s="17">
        <f t="shared" ref="B119:F125" si="30">SUM(B126+B133)</f>
        <v>3949.5622281</v>
      </c>
      <c r="C119" s="17">
        <f t="shared" si="30"/>
        <v>1408.66475977</v>
      </c>
      <c r="D119" s="17">
        <f t="shared" si="30"/>
        <v>1997.96564505</v>
      </c>
      <c r="E119" s="17">
        <f t="shared" si="30"/>
        <v>2279.01828102</v>
      </c>
      <c r="F119" s="18">
        <f t="shared" si="30"/>
        <v>1386.0485247</v>
      </c>
    </row>
    <row r="120" ht="14.1" customHeight="1" spans="1:6">
      <c r="A120" s="19" t="s">
        <v>39</v>
      </c>
      <c r="B120" s="20">
        <f t="shared" si="30"/>
        <v>505.81731043</v>
      </c>
      <c r="C120" s="20">
        <f t="shared" si="30"/>
        <v>-303.71024742</v>
      </c>
      <c r="D120" s="20">
        <f t="shared" si="30"/>
        <v>326.29014992</v>
      </c>
      <c r="E120" s="20">
        <f t="shared" si="30"/>
        <v>380.65726736</v>
      </c>
      <c r="F120" s="21">
        <f t="shared" si="30"/>
        <v>351.42655983</v>
      </c>
    </row>
    <row r="121" ht="14.1" customHeight="1" spans="1:6">
      <c r="A121" s="19" t="s">
        <v>40</v>
      </c>
      <c r="B121" s="20">
        <f t="shared" si="30"/>
        <v>-106.3287146</v>
      </c>
      <c r="C121" s="20">
        <f t="shared" si="30"/>
        <v>542.57068184</v>
      </c>
      <c r="D121" s="20">
        <f t="shared" si="30"/>
        <v>183.48898618</v>
      </c>
      <c r="E121" s="20">
        <f t="shared" si="30"/>
        <v>565.717027</v>
      </c>
      <c r="F121" s="21">
        <f t="shared" si="30"/>
        <v>182.41974504</v>
      </c>
    </row>
    <row r="122" ht="14.1" customHeight="1" spans="1:6">
      <c r="A122" s="19" t="s">
        <v>41</v>
      </c>
      <c r="B122" s="20">
        <f t="shared" si="30"/>
        <v>296.87336738</v>
      </c>
      <c r="C122" s="20">
        <f t="shared" si="30"/>
        <v>-191.69277091</v>
      </c>
      <c r="D122" s="20">
        <f t="shared" si="30"/>
        <v>325.74417035</v>
      </c>
      <c r="E122" s="20">
        <f t="shared" si="30"/>
        <v>-2.24004433</v>
      </c>
      <c r="F122" s="21">
        <f t="shared" si="30"/>
        <v>-302.33552248</v>
      </c>
    </row>
    <row r="123" ht="14.1" customHeight="1" spans="1:6">
      <c r="A123" s="19" t="s">
        <v>42</v>
      </c>
      <c r="B123" s="20">
        <f t="shared" si="30"/>
        <v>0</v>
      </c>
      <c r="C123" s="20">
        <f t="shared" si="30"/>
        <v>0</v>
      </c>
      <c r="D123" s="20">
        <f t="shared" si="30"/>
        <v>0</v>
      </c>
      <c r="E123" s="20">
        <f t="shared" si="30"/>
        <v>0</v>
      </c>
      <c r="F123" s="21">
        <f t="shared" si="30"/>
        <v>0</v>
      </c>
    </row>
    <row r="124" ht="14.1" customHeight="1" spans="1:6">
      <c r="A124" s="19" t="s">
        <v>43</v>
      </c>
      <c r="B124" s="20">
        <f t="shared" si="30"/>
        <v>0</v>
      </c>
      <c r="C124" s="20">
        <f t="shared" si="30"/>
        <v>0</v>
      </c>
      <c r="D124" s="20">
        <f t="shared" si="30"/>
        <v>0</v>
      </c>
      <c r="E124" s="20">
        <f t="shared" si="30"/>
        <v>0</v>
      </c>
      <c r="F124" s="21">
        <f t="shared" si="30"/>
        <v>0</v>
      </c>
    </row>
    <row r="125" ht="14.1" customHeight="1" spans="1:6">
      <c r="A125" s="19" t="s">
        <v>44</v>
      </c>
      <c r="B125" s="20">
        <f t="shared" si="30"/>
        <v>3253.20026489</v>
      </c>
      <c r="C125" s="20">
        <f t="shared" si="30"/>
        <v>1361.49709626</v>
      </c>
      <c r="D125" s="20">
        <f t="shared" si="30"/>
        <v>1162.4423386</v>
      </c>
      <c r="E125" s="20">
        <f t="shared" si="30"/>
        <v>1334.88403099</v>
      </c>
      <c r="F125" s="21">
        <f t="shared" si="30"/>
        <v>1154.53774231</v>
      </c>
    </row>
    <row r="126" ht="20.1" customHeight="1" spans="1:6">
      <c r="A126" s="16" t="s">
        <v>45</v>
      </c>
      <c r="B126" s="17">
        <f t="shared" ref="B126" si="31">SUM(B127:B132)</f>
        <v>-442.22216121</v>
      </c>
      <c r="C126" s="17">
        <f t="shared" ref="C126:F126" si="32">SUM(C127:C132)</f>
        <v>7.38763191000015</v>
      </c>
      <c r="D126" s="17">
        <f t="shared" si="32"/>
        <v>-132.47906087</v>
      </c>
      <c r="E126" s="17">
        <f t="shared" si="32"/>
        <v>-34.40121333</v>
      </c>
      <c r="F126" s="18">
        <f t="shared" si="32"/>
        <v>-810.96330095</v>
      </c>
    </row>
    <row r="127" ht="14.1" customHeight="1" spans="1:6">
      <c r="A127" s="19" t="s">
        <v>46</v>
      </c>
      <c r="B127" s="20">
        <v>-6.861511</v>
      </c>
      <c r="C127" s="20">
        <v>-21.310831</v>
      </c>
      <c r="D127" s="20">
        <v>48.672743</v>
      </c>
      <c r="E127" s="20">
        <v>35.362634</v>
      </c>
      <c r="F127" s="21">
        <v>1.2001614</v>
      </c>
    </row>
    <row r="128" ht="14.1" customHeight="1" spans="1:6">
      <c r="A128" s="19" t="s">
        <v>47</v>
      </c>
      <c r="B128" s="20">
        <v>-416.62964929</v>
      </c>
      <c r="C128" s="20">
        <v>343.04778457</v>
      </c>
      <c r="D128" s="20">
        <v>-177.06434224</v>
      </c>
      <c r="E128" s="20">
        <v>-104.8778721</v>
      </c>
      <c r="F128" s="21">
        <v>-499.0675733</v>
      </c>
    </row>
    <row r="129" ht="14.1" customHeight="1" spans="1:6">
      <c r="A129" s="19" t="s">
        <v>48</v>
      </c>
      <c r="B129" s="20">
        <v>-11.60344592</v>
      </c>
      <c r="C129" s="20">
        <v>-313.92769266</v>
      </c>
      <c r="D129" s="20">
        <v>-4.08746163</v>
      </c>
      <c r="E129" s="20">
        <v>-5.71354536</v>
      </c>
      <c r="F129" s="21">
        <v>14.46949695</v>
      </c>
    </row>
    <row r="130" ht="14.1" customHeight="1" spans="1:6">
      <c r="A130" s="19" t="s">
        <v>49</v>
      </c>
      <c r="B130" s="20">
        <v>0</v>
      </c>
      <c r="C130" s="20">
        <v>0</v>
      </c>
      <c r="D130" s="20">
        <v>0</v>
      </c>
      <c r="E130" s="20">
        <v>0</v>
      </c>
      <c r="F130" s="21">
        <v>0</v>
      </c>
    </row>
    <row r="131" ht="14.1" customHeight="1" spans="1:6">
      <c r="A131" s="19" t="s">
        <v>50</v>
      </c>
      <c r="B131" s="20">
        <v>0</v>
      </c>
      <c r="C131" s="20">
        <v>0</v>
      </c>
      <c r="D131" s="20">
        <v>0</v>
      </c>
      <c r="E131" s="20">
        <v>0</v>
      </c>
      <c r="F131" s="21">
        <v>0</v>
      </c>
    </row>
    <row r="132" ht="14.1" customHeight="1" spans="1:6">
      <c r="A132" s="19" t="s">
        <v>51</v>
      </c>
      <c r="B132" s="20">
        <v>-7.127555</v>
      </c>
      <c r="C132" s="20">
        <v>-0.421629</v>
      </c>
      <c r="D132" s="20">
        <v>0</v>
      </c>
      <c r="E132" s="20">
        <v>40.82757013</v>
      </c>
      <c r="F132" s="21">
        <v>-327.565386</v>
      </c>
    </row>
    <row r="133" ht="20.1" customHeight="1" spans="1:6">
      <c r="A133" s="16" t="s">
        <v>52</v>
      </c>
      <c r="B133" s="17">
        <f t="shared" ref="B133:F133" si="33">SUM(B134:B139)</f>
        <v>4391.78438931</v>
      </c>
      <c r="C133" s="17">
        <f t="shared" si="33"/>
        <v>1401.27712786</v>
      </c>
      <c r="D133" s="17">
        <f t="shared" si="33"/>
        <v>2130.44470592</v>
      </c>
      <c r="E133" s="17">
        <f t="shared" si="33"/>
        <v>2313.41949435</v>
      </c>
      <c r="F133" s="22">
        <f t="shared" si="33"/>
        <v>2197.01182565</v>
      </c>
    </row>
    <row r="134" ht="14.1" customHeight="1" spans="1:6">
      <c r="A134" s="19" t="s">
        <v>46</v>
      </c>
      <c r="B134" s="20">
        <v>512.67882143</v>
      </c>
      <c r="C134" s="20">
        <v>-282.39941642</v>
      </c>
      <c r="D134" s="20">
        <v>277.61740692</v>
      </c>
      <c r="E134" s="20">
        <v>345.29463336</v>
      </c>
      <c r="F134" s="23">
        <v>350.22639843</v>
      </c>
    </row>
    <row r="135" ht="14.1" customHeight="1" spans="1:6">
      <c r="A135" s="19" t="s">
        <v>47</v>
      </c>
      <c r="B135" s="20">
        <v>310.30093469</v>
      </c>
      <c r="C135" s="20">
        <v>199.52289727</v>
      </c>
      <c r="D135" s="20">
        <v>360.55332842</v>
      </c>
      <c r="E135" s="20">
        <v>670.5948991</v>
      </c>
      <c r="F135" s="23">
        <v>681.48731834</v>
      </c>
    </row>
    <row r="136" ht="14.1" customHeight="1" spans="1:6">
      <c r="A136" s="19" t="s">
        <v>48</v>
      </c>
      <c r="B136" s="20">
        <v>308.4768133</v>
      </c>
      <c r="C136" s="20">
        <v>122.23492175</v>
      </c>
      <c r="D136" s="20">
        <v>329.83163198</v>
      </c>
      <c r="E136" s="20">
        <v>3.47350103</v>
      </c>
      <c r="F136" s="23">
        <v>-316.80501943</v>
      </c>
    </row>
    <row r="137" ht="14.1" customHeight="1" spans="1:6">
      <c r="A137" s="19" t="s">
        <v>49</v>
      </c>
      <c r="B137" s="20">
        <v>0</v>
      </c>
      <c r="C137" s="20">
        <v>0</v>
      </c>
      <c r="D137" s="20">
        <v>0</v>
      </c>
      <c r="E137" s="20">
        <v>0</v>
      </c>
      <c r="F137" s="23">
        <v>0</v>
      </c>
    </row>
    <row r="138" ht="14.1" customHeight="1" spans="1:6">
      <c r="A138" s="19" t="s">
        <v>50</v>
      </c>
      <c r="B138" s="20">
        <v>0</v>
      </c>
      <c r="C138" s="20">
        <v>0</v>
      </c>
      <c r="D138" s="20">
        <v>0</v>
      </c>
      <c r="E138" s="20">
        <v>0</v>
      </c>
      <c r="F138" s="23">
        <v>0</v>
      </c>
    </row>
    <row r="139" ht="14.1" customHeight="1" spans="1:6">
      <c r="A139" s="19" t="s">
        <v>51</v>
      </c>
      <c r="B139" s="20">
        <v>3260.32781989</v>
      </c>
      <c r="C139" s="20">
        <v>1361.91872526</v>
      </c>
      <c r="D139" s="20">
        <v>1162.4423386</v>
      </c>
      <c r="E139" s="20">
        <v>1294.05646086</v>
      </c>
      <c r="F139" s="23">
        <v>1482.10312831</v>
      </c>
    </row>
    <row r="140" ht="20.1" customHeight="1" spans="1:6">
      <c r="A140" s="16" t="s">
        <v>53</v>
      </c>
      <c r="B140" s="17">
        <f t="shared" ref="B140:F140" si="34">SUM(B141:B146)</f>
        <v>3461.40977556</v>
      </c>
      <c r="C140" s="17">
        <f t="shared" si="34"/>
        <v>2442.57513481</v>
      </c>
      <c r="D140" s="17">
        <f t="shared" si="34"/>
        <v>-3716.23946443</v>
      </c>
      <c r="E140" s="17">
        <f t="shared" si="34"/>
        <v>3233.96087341</v>
      </c>
      <c r="F140" s="22">
        <f t="shared" si="34"/>
        <v>1405.67752498</v>
      </c>
    </row>
    <row r="141" ht="14.1" customHeight="1" spans="1:6">
      <c r="A141" s="19" t="s">
        <v>39</v>
      </c>
      <c r="B141" s="20">
        <v>15.828961</v>
      </c>
      <c r="C141" s="20">
        <v>-14.057773</v>
      </c>
      <c r="D141" s="20">
        <v>0.307407</v>
      </c>
      <c r="E141" s="20">
        <v>9.87151</v>
      </c>
      <c r="F141" s="23">
        <v>-1.149822</v>
      </c>
    </row>
    <row r="142" ht="14.1" customHeight="1" spans="1:6">
      <c r="A142" s="19" t="s">
        <v>40</v>
      </c>
      <c r="B142" s="20">
        <v>783.27817329</v>
      </c>
      <c r="C142" s="20">
        <v>-1279.93239417</v>
      </c>
      <c r="D142" s="20">
        <v>-1621.01229092</v>
      </c>
      <c r="E142" s="20">
        <v>-533.22458933</v>
      </c>
      <c r="F142" s="23">
        <v>-106.99286264</v>
      </c>
    </row>
    <row r="143" ht="14.1" customHeight="1" spans="1:6">
      <c r="A143" s="19" t="s">
        <v>41</v>
      </c>
      <c r="B143" s="20">
        <v>-1537.72392417</v>
      </c>
      <c r="C143" s="20">
        <v>-1319.73012605</v>
      </c>
      <c r="D143" s="20">
        <v>-1762.56743043</v>
      </c>
      <c r="E143" s="20">
        <v>190.36224312</v>
      </c>
      <c r="F143" s="23">
        <v>-128.78705691</v>
      </c>
    </row>
    <row r="144" ht="14.1" customHeight="1" spans="1:6">
      <c r="A144" s="19" t="s">
        <v>42</v>
      </c>
      <c r="B144" s="20">
        <v>-112.21985689</v>
      </c>
      <c r="C144" s="20">
        <v>701.58530994</v>
      </c>
      <c r="D144" s="20">
        <v>-1605.2544284</v>
      </c>
      <c r="E144" s="20">
        <v>807.64375915</v>
      </c>
      <c r="F144" s="23">
        <v>-1586.9605939</v>
      </c>
    </row>
    <row r="145" ht="14.1" customHeight="1" spans="1:6">
      <c r="A145" s="19" t="s">
        <v>43</v>
      </c>
      <c r="B145" s="20">
        <v>3300</v>
      </c>
      <c r="C145" s="20">
        <v>4564.767</v>
      </c>
      <c r="D145" s="20">
        <v>2393.72160491</v>
      </c>
      <c r="E145" s="20">
        <v>3516.22925342</v>
      </c>
      <c r="F145" s="23">
        <v>3061.93003098</v>
      </c>
    </row>
    <row r="146" ht="14.1" customHeight="1" spans="1:6">
      <c r="A146" s="19" t="s">
        <v>44</v>
      </c>
      <c r="B146" s="20">
        <v>1012.24642233</v>
      </c>
      <c r="C146" s="20">
        <v>-210.05688191</v>
      </c>
      <c r="D146" s="20">
        <v>-1121.43432659</v>
      </c>
      <c r="E146" s="20">
        <v>-756.92130295</v>
      </c>
      <c r="F146" s="23">
        <v>167.63782945</v>
      </c>
    </row>
    <row r="147" ht="20.1" customHeight="1" spans="1:6">
      <c r="A147" s="16" t="s">
        <v>54</v>
      </c>
      <c r="B147" s="17">
        <f t="shared" ref="B147:F147" si="35">SUM(B148:B153)</f>
        <v>-3296.16538554</v>
      </c>
      <c r="C147" s="17">
        <f t="shared" si="35"/>
        <v>3995.47814849</v>
      </c>
      <c r="D147" s="17">
        <f t="shared" si="35"/>
        <v>2537.0546586</v>
      </c>
      <c r="E147" s="17">
        <f t="shared" si="35"/>
        <v>-2430.40691401</v>
      </c>
      <c r="F147" s="22">
        <f t="shared" si="35"/>
        <v>64.77402279</v>
      </c>
    </row>
    <row r="148" ht="14.1" customHeight="1" spans="1:6">
      <c r="A148" s="19" t="s">
        <v>39</v>
      </c>
      <c r="B148" s="20">
        <v>-1310.8505411</v>
      </c>
      <c r="C148" s="20">
        <v>819.91905318</v>
      </c>
      <c r="D148" s="20">
        <v>-76.62900623</v>
      </c>
      <c r="E148" s="20">
        <v>-738.7660319</v>
      </c>
      <c r="F148" s="21">
        <v>87.27055841</v>
      </c>
    </row>
    <row r="149" ht="14.1" customHeight="1" spans="1:6">
      <c r="A149" s="19" t="s">
        <v>40</v>
      </c>
      <c r="B149" s="20">
        <v>-1611.38625941</v>
      </c>
      <c r="C149" s="20">
        <v>-1558.26363966</v>
      </c>
      <c r="D149" s="20">
        <v>931.88333516</v>
      </c>
      <c r="E149" s="20">
        <v>1917.14734049</v>
      </c>
      <c r="F149" s="21">
        <v>-138.06393104</v>
      </c>
    </row>
    <row r="150" ht="14.1" customHeight="1" spans="1:6">
      <c r="A150" s="19" t="s">
        <v>41</v>
      </c>
      <c r="B150" s="20">
        <v>1382.11628682</v>
      </c>
      <c r="C150" s="20">
        <v>1513.80157957</v>
      </c>
      <c r="D150" s="20">
        <v>1618.19817423</v>
      </c>
      <c r="E150" s="20">
        <v>-231.5830706</v>
      </c>
      <c r="F150" s="21">
        <v>457.13916336</v>
      </c>
    </row>
    <row r="151" ht="14.1" customHeight="1" spans="1:6">
      <c r="A151" s="19" t="s">
        <v>42</v>
      </c>
      <c r="B151" s="20">
        <v>-372.04596201</v>
      </c>
      <c r="C151" s="20">
        <v>-849.91354751</v>
      </c>
      <c r="D151" s="20">
        <v>462.17321815</v>
      </c>
      <c r="E151" s="20">
        <v>-1536.1110258</v>
      </c>
      <c r="F151" s="21">
        <v>108.73483843</v>
      </c>
    </row>
    <row r="152" ht="14.1" customHeight="1" spans="1:6">
      <c r="A152" s="19" t="s">
        <v>43</v>
      </c>
      <c r="B152" s="20">
        <v>342.63106475</v>
      </c>
      <c r="C152" s="20">
        <v>1459.1057</v>
      </c>
      <c r="D152" s="20">
        <v>670.56106155</v>
      </c>
      <c r="E152" s="20">
        <v>530.2741</v>
      </c>
      <c r="F152" s="21">
        <v>204.9286</v>
      </c>
    </row>
    <row r="153" ht="14.1" customHeight="1" spans="1:6">
      <c r="A153" s="19" t="s">
        <v>44</v>
      </c>
      <c r="B153" s="20">
        <v>-1726.62997459</v>
      </c>
      <c r="C153" s="20">
        <v>2610.82900291</v>
      </c>
      <c r="D153" s="20">
        <v>-1069.13212426</v>
      </c>
      <c r="E153" s="20">
        <v>-2371.3682262</v>
      </c>
      <c r="F153" s="21">
        <v>-655.23520637</v>
      </c>
    </row>
    <row r="154" ht="20.1" customHeight="1" spans="1:6">
      <c r="A154" s="16" t="s">
        <v>55</v>
      </c>
      <c r="B154" s="17">
        <v>-1226.78665928</v>
      </c>
      <c r="C154" s="17">
        <v>-5545.08021342</v>
      </c>
      <c r="D154" s="17">
        <v>1087.13155207</v>
      </c>
      <c r="E154" s="17">
        <v>1919.60615158</v>
      </c>
      <c r="F154" s="18">
        <v>123.61736485</v>
      </c>
    </row>
    <row r="155" ht="24.95" customHeight="1" spans="1:6">
      <c r="A155" s="24" t="s">
        <v>56</v>
      </c>
      <c r="B155" s="25">
        <f>SUM(-B7-B98)</f>
        <v>676.910776739999</v>
      </c>
      <c r="C155" s="25">
        <f t="shared" ref="C155:F155" si="36">SUM(-C7-C98)</f>
        <v>-2435.58916496</v>
      </c>
      <c r="D155" s="25">
        <f t="shared" si="36"/>
        <v>-1077.93067702</v>
      </c>
      <c r="E155" s="25">
        <f t="shared" si="36"/>
        <v>-5039.811395485</v>
      </c>
      <c r="F155" s="26">
        <f t="shared" si="36"/>
        <v>-340.72570724</v>
      </c>
    </row>
    <row r="156" ht="9.95" customHeight="1"/>
    <row r="157" customHeight="1" spans="1:1">
      <c r="A157" s="1" t="s">
        <v>57</v>
      </c>
    </row>
    <row r="158" spans="1:1">
      <c r="A158" s="1" t="s">
        <v>58</v>
      </c>
    </row>
    <row r="159" spans="1:1">
      <c r="A159" s="1" t="s">
        <v>59</v>
      </c>
    </row>
  </sheetData>
  <mergeCells count="4">
    <mergeCell ref="A1:F1"/>
    <mergeCell ref="A2:F2"/>
    <mergeCell ref="A4:A6"/>
    <mergeCell ref="B4:F5"/>
  </mergeCells>
  <printOptions horizontalCentered="1"/>
  <pageMargins left="0.748031496062992" right="0.748031496062992" top="0.984251968503937" bottom="0.984251968503937" header="0.31496062992126" footer="0.31496062992126"/>
  <pageSetup paperSize="1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DEGARCIA</cp:lastModifiedBy>
  <dcterms:created xsi:type="dcterms:W3CDTF">2018-06-20T19:05:00Z</dcterms:created>
  <cp:lastPrinted>2024-07-18T19:53:00Z</cp:lastPrinted>
  <dcterms:modified xsi:type="dcterms:W3CDTF">2025-04-10T19:49:17Z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A2ED3906B4654EA0BF744619E3147A73_12</vt:lpwstr>
  </property>
  <property fmtid="{D5CDD505-2E9C-101B-9397-08002B2CF9AE}" pid="3" name="KSOProductBuildVer">
    <vt:lpwstr>3082-12.2.0.20795</vt:lpwstr>
  </property>
</Properties>
</file>